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19180" windowHeight="5830" firstSheet="1" activeTab="1"/>
  </bookViews>
  <sheets>
    <sheet name="00_Read_Me" sheetId="1" r:id="rId1"/>
    <sheet name="01_Business_Case" sheetId="2" r:id="rId2"/>
    <sheet name="02_SWOT_Template" sheetId="3" r:id="rId3"/>
    <sheet name="03_Worked_Example" sheetId="4" r:id="rId4"/>
    <sheet name="04_Executive_Dashboard" sheetId="5" r:id="rId5"/>
  </sheets>
  <calcPr calcId="162913"/>
</workbook>
</file>

<file path=xl/calcChain.xml><?xml version="1.0" encoding="utf-8"?>
<calcChain xmlns="http://schemas.openxmlformats.org/spreadsheetml/2006/main">
  <c r="J11" i="5" l="1"/>
  <c r="G11" i="5"/>
  <c r="D11" i="5"/>
  <c r="A11" i="5"/>
  <c r="B43" i="4"/>
  <c r="B42" i="4"/>
  <c r="B41" i="4"/>
  <c r="B40" i="4"/>
  <c r="H35" i="4"/>
  <c r="H34" i="4"/>
  <c r="H33" i="4"/>
  <c r="H32" i="4"/>
  <c r="C43" i="4" s="1"/>
  <c r="H43" i="4" s="1"/>
  <c r="H31" i="4"/>
  <c r="H30" i="4"/>
  <c r="H29" i="4"/>
  <c r="H28" i="4"/>
  <c r="C42" i="4" s="1"/>
  <c r="H42" i="4" s="1"/>
  <c r="H27" i="4"/>
  <c r="H26" i="4"/>
  <c r="H25" i="4"/>
  <c r="H24" i="4"/>
  <c r="H23" i="4"/>
  <c r="H22" i="4"/>
  <c r="H21" i="4"/>
  <c r="C41" i="4" s="1"/>
  <c r="H41" i="4" s="1"/>
  <c r="H20" i="4"/>
  <c r="H19" i="4"/>
  <c r="H18" i="4"/>
  <c r="H17" i="4"/>
  <c r="H16" i="4"/>
  <c r="C40" i="4" s="1"/>
  <c r="H40" i="4" s="1"/>
  <c r="H34" i="3"/>
  <c r="H33" i="3"/>
  <c r="H32" i="3"/>
  <c r="H31" i="3"/>
  <c r="H30" i="3"/>
  <c r="H29" i="3"/>
  <c r="H28" i="3"/>
  <c r="H27" i="3"/>
  <c r="H26" i="3"/>
  <c r="H25" i="3"/>
  <c r="H24" i="3"/>
  <c r="H23" i="3"/>
  <c r="H22" i="3"/>
  <c r="H21" i="3"/>
  <c r="H20" i="3"/>
  <c r="H19" i="3"/>
  <c r="H18" i="3"/>
  <c r="H17" i="3"/>
  <c r="H16" i="3"/>
  <c r="H15" i="3"/>
  <c r="H14" i="3"/>
  <c r="H13" i="3"/>
  <c r="H12" i="3"/>
  <c r="H11" i="3"/>
  <c r="F30" i="2"/>
  <c r="F29" i="2"/>
  <c r="F28" i="2"/>
  <c r="F27" i="2"/>
  <c r="F26" i="2"/>
  <c r="F25" i="2"/>
  <c r="F24" i="2"/>
  <c r="F23" i="2"/>
  <c r="D43" i="4"/>
  <c r="D42" i="4"/>
  <c r="D41" i="4"/>
  <c r="D40" i="4"/>
</calcChain>
</file>

<file path=xl/sharedStrings.xml><?xml version="1.0" encoding="utf-8"?>
<sst xmlns="http://schemas.openxmlformats.org/spreadsheetml/2006/main" count="448" uniqueCount="323">
  <si>
    <t>ENTERPRSIE TOOLKITS | Executive SWOT Analysis Toolkit</t>
  </si>
  <si>
    <t>A decision-oriented workbook for global enterprise leadership teams</t>
  </si>
  <si>
    <t>Purpose and intended use</t>
  </si>
  <si>
    <t>This toolkit helps a Board, Group Executive Committee, or Business Unit leadership team convert a conventional SWOT exercise into a fact-based strategic diagnostic. It combines a structured business case, a reusable input template, a fully worked example, and an executive dashboard. The case company is fictional; all figures are internally consistent assumptions designed for management analysis.</t>
  </si>
  <si>
    <t>How to use the toolkit</t>
  </si>
  <si>
    <t>Step</t>
  </si>
  <si>
    <t>Activity</t>
  </si>
  <si>
    <t>Management guidance</t>
  </si>
  <si>
    <t>1</t>
  </si>
  <si>
    <t>Read the business case</t>
  </si>
  <si>
    <t>Review the company context, operating performance, market conditions, and management questions.</t>
  </si>
  <si>
    <t>2</t>
  </si>
  <si>
    <t>Populate the SWOT template</t>
  </si>
  <si>
    <t>Enter evidence-based factors. Avoid generic statements; cite the metric, trend, customer signal, or external fact.</t>
  </si>
  <si>
    <t>3</t>
  </si>
  <si>
    <t>Score each factor</t>
  </si>
  <si>
    <t>Rate Strategic Impact, Evidence Confidence, and Time Urgency from 1 (low) to 5 (high).</t>
  </si>
  <si>
    <t>4</t>
  </si>
  <si>
    <t>Prioritize</t>
  </si>
  <si>
    <t>The workbook calculates Priority Score = Impact × Confidence × Urgency ÷ 5 (maximum 25).</t>
  </si>
  <si>
    <t>5</t>
  </si>
  <si>
    <t>Synthesize decisions</t>
  </si>
  <si>
    <t>Use the dashboard and TOWS actions to identify 3–5 enterprise priorities, owners, milestones, and risk mitigations.</t>
  </si>
  <si>
    <t>Scoring framework</t>
  </si>
  <si>
    <t>Dimension</t>
  </si>
  <si>
    <t>1 – Low</t>
  </si>
  <si>
    <t>3 – Moderate</t>
  </si>
  <si>
    <t>5 – High</t>
  </si>
  <si>
    <t>Executive interpretation</t>
  </si>
  <si>
    <t>Strategic Impact</t>
  </si>
  <si>
    <t>Limited effect on one team</t>
  </si>
  <si>
    <t>Material BU effect</t>
  </si>
  <si>
    <t>Enterprise value, risk, or competitive position</t>
  </si>
  <si>
    <t>Magnitude of upside/downside if management acts or fails to act.</t>
  </si>
  <si>
    <t>Evidence Confidence</t>
  </si>
  <si>
    <t>Anecdotal or unverified</t>
  </si>
  <si>
    <t>Multiple directional indicators</t>
  </si>
  <si>
    <t>Validated KPI trend, benchmark, or recurring customer signal</t>
  </si>
  <si>
    <t>Strength and reliability of the supporting evidence.</t>
  </si>
  <si>
    <t>Time Urgency</t>
  </si>
  <si>
    <t>Can wait &gt;24 months</t>
  </si>
  <si>
    <t>Action required in 12–24 months</t>
  </si>
  <si>
    <t>Action required within 12 months</t>
  </si>
  <si>
    <t>Speed at which value may erode or opportunity may close.</t>
  </si>
  <si>
    <t>Output standard</t>
  </si>
  <si>
    <t>A high-quality executive SWOT should contain 4–6 factors per quadrant, each supported by evidence; distinguish root causes from symptoms; quantify financial, customer, operational, talent, and risk implications; avoid overlapping factors; and conclude with a limited set of strategic choices. Use the template for workshops and the worked example as a quality benchmark.</t>
  </si>
  <si>
    <t>© 2026 Enterprsie Toolkits  |  support@enterprsie-toolkits.org  |  enterprsie-toolkits.org  |  Confidential – Internal Management Use Only</t>
  </si>
  <si>
    <t>BUSINESS CASE | AtlasNova Industrial Group</t>
  </si>
  <si>
    <t>Fictional global conglomerate case for Executive Committee SWOT analysis</t>
  </si>
  <si>
    <t>1. Company context</t>
  </si>
  <si>
    <t>AtlasNova Industrial Group (AIG) is a fictional, Europe-headquartered industrial technology conglomerate operating in 42 countries. The Group designs automation equipment, grid-management systems, and digitally enabled lifecycle services for manufacturers, utilities, data centers, and infrastructure operators. FY2025 revenue was USD 8.6 billion, generated by three divisions: Smart Manufacturing (46%), Energy Systems (34%), and Lifecycle Services &amp; Software (20%). AIG employs 24,300 people, operates 31 manufacturing sites, serves approximately 18,000 active enterprise customers, and has an installed base of more than 210,000 connected assets. Over 58% of revenue is generated outside Europe. The Board has set a 2028 ambition to exceed USD 11 billion revenue, restore EBITDA margin above 16%, and increase recurring revenue to 30% of Group sales.</t>
  </si>
  <si>
    <t>2. Business profile and operating model</t>
  </si>
  <si>
    <t>Assumption</t>
  </si>
  <si>
    <t>Management relevance</t>
  </si>
  <si>
    <t>Portfolio</t>
  </si>
  <si>
    <t>Three divisions with different margin and growth profiles; services and software are the fastest-growing businesses.</t>
  </si>
  <si>
    <t>Portfolio allocation, cross-selling, and capital deployment.</t>
  </si>
  <si>
    <t>Customers</t>
  </si>
  <si>
    <t>Top 20 customers represent 18% of revenue; no single customer exceeds 2.1%.</t>
  </si>
  <si>
    <t>Low concentration risk, but complex global key-account management.</t>
  </si>
  <si>
    <t>Supply chain</t>
  </si>
  <si>
    <t>Critical electronics sourced from five suppliers; two suppliers account for 43% of high-end control chips.</t>
  </si>
  <si>
    <t>Resilience and working-capital risk.</t>
  </si>
  <si>
    <t>Technology</t>
  </si>
  <si>
    <t>R&amp;D spending equals 5.5% of sales; 37% of software products remain on legacy architectures.</t>
  </si>
  <si>
    <t>Innovation advantage, technical debt, and cyber exposure.</t>
  </si>
  <si>
    <t>Talent</t>
  </si>
  <si>
    <t>Digital and software attrition reached 17% in FY2025; engineering vacancies average 112 days to fill.</t>
  </si>
  <si>
    <t>Delivery capacity and growth execution.</t>
  </si>
  <si>
    <t>3. FY2023–FY2025 operating performance</t>
  </si>
  <si>
    <t>KPI</t>
  </si>
  <si>
    <t>Unit</t>
  </si>
  <si>
    <t>FY2023</t>
  </si>
  <si>
    <t>FY2024</t>
  </si>
  <si>
    <t>FY2025</t>
  </si>
  <si>
    <t>Change 2025 vs 2024</t>
  </si>
  <si>
    <t>2028 ambition / guardrail</t>
  </si>
  <si>
    <t>Signal</t>
  </si>
  <si>
    <t>Revenue</t>
  </si>
  <si>
    <t>USD bn</t>
  </si>
  <si>
    <t>&gt; 11.0 by FY2028</t>
  </si>
  <si>
    <t>Positive</t>
  </si>
  <si>
    <t>EBITDA margin</t>
  </si>
  <si>
    <t>%</t>
  </si>
  <si>
    <t>&gt; 16.0%</t>
  </si>
  <si>
    <t>At risk</t>
  </si>
  <si>
    <t>ROIC</t>
  </si>
  <si>
    <t>&gt; 12.0%</t>
  </si>
  <si>
    <t>On-time delivery</t>
  </si>
  <si>
    <t>&gt; 95.0%</t>
  </si>
  <si>
    <t>Critical</t>
  </si>
  <si>
    <t>Net Promoter Score</t>
  </si>
  <si>
    <t>points</t>
  </si>
  <si>
    <t>&gt; 50</t>
  </si>
  <si>
    <t>Recurring revenue share</t>
  </si>
  <si>
    <t>&gt; 30.0%</t>
  </si>
  <si>
    <t>Digital talent attrition</t>
  </si>
  <si>
    <t>&lt; 10.0%</t>
  </si>
  <si>
    <t>Net debt / EBITDA</t>
  </si>
  <si>
    <t>x</t>
  </si>
  <si>
    <t>&lt; 2.0x</t>
  </si>
  <si>
    <t>4. External environment assumptions</t>
  </si>
  <si>
    <t>Theme</t>
  </si>
  <si>
    <t>Assumption / management implication</t>
  </si>
  <si>
    <t>Market growth</t>
  </si>
  <si>
    <t>Industrial automation: 8% CAGR; grid modernization: 10% CAGR; lifecycle services: 6% CAGR through 2028.</t>
  </si>
  <si>
    <t>Competition</t>
  </si>
  <si>
    <t>Regional competitors in Asia offer comparable standard products at prices 15–20% below AIG; software-native entrants are targeting predictive maintenance.</t>
  </si>
  <si>
    <t>Customers increasingly demand outcome-based contracts, faster commissioning, cyber assurance, and integrated data platforms.</t>
  </si>
  <si>
    <t>Macro / geopolitical</t>
  </si>
  <si>
    <t>European industrial capex is slowing; FX volatility and trade restrictions increase earnings and sourcing uncertainty.</t>
  </si>
  <si>
    <t>Regulation</t>
  </si>
  <si>
    <t>New cyber-resilience and critical-infrastructure requirements increase compliance cost but favor suppliers with trusted global capabilities.</t>
  </si>
  <si>
    <t>5. Executive Committee decision questions</t>
  </si>
  <si>
    <t>Q1</t>
  </si>
  <si>
    <t>Where should AIG concentrate investment to achieve the 2028 growth ambition without further weakening ROIC?</t>
  </si>
  <si>
    <t>Q2</t>
  </si>
  <si>
    <t>Which operational weaknesses must be fixed within 12 months to protect customers and margins?</t>
  </si>
  <si>
    <t>Q3</t>
  </si>
  <si>
    <t>How should AIG respond to low-cost competitors while preserving differentiation?</t>
  </si>
  <si>
    <t>Q4</t>
  </si>
  <si>
    <t>Which capabilities should be built organically, partnered, acquired, or exited?</t>
  </si>
  <si>
    <t>SWOT TEMPLATE | Executive Input Sheet</t>
  </si>
  <si>
    <t>Enter 4–6 evidence-based factors per quadrant; shaded cells are intended for user input</t>
  </si>
  <si>
    <t>Instructions</t>
  </si>
  <si>
    <t>Use one row per factor. Write a specific factor, the underlying evidence, and the strategic implication. Score Impact, Confidence, and Urgency from 1 to 5. Priority Score is calculated automatically. During the executive workshop, challenge duplication, root-cause logic, and whether the evidence is sufficiently robust.</t>
  </si>
  <si>
    <t>Quadrant</t>
  </si>
  <si>
    <t>Factor statement</t>
  </si>
  <si>
    <t>Evidence / metric</t>
  </si>
  <si>
    <t>Strategic implication</t>
  </si>
  <si>
    <t>Impact
1–5</t>
  </si>
  <si>
    <t>Confidence
1–5</t>
  </si>
  <si>
    <t>Urgency
1–5</t>
  </si>
  <si>
    <t>Priority score
(max 25)</t>
  </si>
  <si>
    <t>Executive owner</t>
  </si>
  <si>
    <t>Decision / next step</t>
  </si>
  <si>
    <t>Strength</t>
  </si>
  <si>
    <t>Weakness</t>
  </si>
  <si>
    <t>Opportunity</t>
  </si>
  <si>
    <t>Threat</t>
  </si>
  <si>
    <t>Workshop quality checks</t>
  </si>
  <si>
    <t>Evidence-based</t>
  </si>
  <si>
    <t>Does every factor include a metric, trend, benchmark, customer signal, or validated external fact?</t>
  </si>
  <si>
    <t>Mutually distinct</t>
  </si>
  <si>
    <t>Are factors non-duplicative and written at the same level of abstraction?</t>
  </si>
  <si>
    <t>Decision-oriented</t>
  </si>
  <si>
    <t>Does the implication indicate a real management choice, not merely a description?</t>
  </si>
  <si>
    <t>Prioritized</t>
  </si>
  <si>
    <t>Would the executive team act differently if the top five factors were accepted as true?</t>
  </si>
  <si>
    <t>WORKED EXAMPLE | AtlasNova SWOT Assessment</t>
  </si>
  <si>
    <t>Illustrative fact base, scoring, and strategic implications</t>
  </si>
  <si>
    <t>A. Performance fact base</t>
  </si>
  <si>
    <t>Metric</t>
  </si>
  <si>
    <t>3-year direction</t>
  </si>
  <si>
    <t>Management interpretation</t>
  </si>
  <si>
    <t>Revenue (USD bn)</t>
  </si>
  <si>
    <t>Improving</t>
  </si>
  <si>
    <t>Growth remains strong but is increasingly driven by lower-margin equipment and acquisitions.</t>
  </si>
  <si>
    <t>Deteriorating</t>
  </si>
  <si>
    <t>Margin fell 60 bps in FY2025 due to expedite freight, discounting, and execution inefficiency.</t>
  </si>
  <si>
    <t>Service failures are now affecting NPS, penalty exposure, and customer renewals.</t>
  </si>
  <si>
    <t>AIG has validated demand for software and outcome-based lifecycle contracts.</t>
  </si>
  <si>
    <t>Capability bottleneck threatens software roadmap and customer implementation capacity.</t>
  </si>
  <si>
    <t>B. Quantified SWOT assessment</t>
  </si>
  <si>
    <t>ID</t>
  </si>
  <si>
    <t>Evidence</t>
  </si>
  <si>
    <t>Impact</t>
  </si>
  <si>
    <t>Confidence</t>
  </si>
  <si>
    <t>Urgency</t>
  </si>
  <si>
    <t>Priority score</t>
  </si>
  <si>
    <t>Primary owner</t>
  </si>
  <si>
    <t>Time horizon</t>
  </si>
  <si>
    <t>S1</t>
  </si>
  <si>
    <t>Large global installed base</t>
  </si>
  <si>
    <t>210,000+ connected assets across ~18,000 active enterprise customers.</t>
  </si>
  <si>
    <t>Creates a privileged channel for upgrades, software, and lifecycle cross-selling.</t>
  </si>
  <si>
    <t>Chief Commercial Officer</t>
  </si>
  <si>
    <t>0–24 months</t>
  </si>
  <si>
    <t>S2</t>
  </si>
  <si>
    <t>High-value service economics</t>
  </si>
  <si>
    <t>Lifecycle Services &amp; Software represents 20% of sales and delivers an estimated 35% gross margin.</t>
  </si>
  <si>
    <t>Can fund margin recovery and increase earnings resilience.</t>
  </si>
  <si>
    <t>Services Division CEO</t>
  </si>
  <si>
    <t>S3</t>
  </si>
  <si>
    <t>Innovation capacity and domain IP</t>
  </si>
  <si>
    <t>R&amp;D equals 5.5% of revenue; AIG holds a strong control-systems patent portfolio.</t>
  </si>
  <si>
    <t>Supports differentiated solutions in complex regulated applications.</t>
  </si>
  <si>
    <t>Chief Technology Officer</t>
  </si>
  <si>
    <t>12–36 months</t>
  </si>
  <si>
    <t>S4</t>
  </si>
  <si>
    <t>Diversified global revenue base</t>
  </si>
  <si>
    <t>58% of revenue is outside Europe; no customer exceeds 2.1% of sales.</t>
  </si>
  <si>
    <t>Reduces concentration exposure and enables regional growth balancing.</t>
  </si>
  <si>
    <t>Group CEO</t>
  </si>
  <si>
    <t>S5</t>
  </si>
  <si>
    <t>Procurement and manufacturing scale</t>
  </si>
  <si>
    <t>31 manufacturing sites and global sourcing volumes create purchasing leverage.</t>
  </si>
  <si>
    <t>Provides structural cost advantage if complexity and supplier concentration are managed.</t>
  </si>
  <si>
    <t>Chief Operations Officer</t>
  </si>
  <si>
    <t>W1</t>
  </si>
  <si>
    <t>Delivery reliability is deteriorating</t>
  </si>
  <si>
    <t>On-time delivery declined from 91% to 86% over FY2023–FY2025.</t>
  </si>
  <si>
    <t>Immediate customer, revenue leakage, penalty, and reputation risk.</t>
  </si>
  <si>
    <t>0–12 months</t>
  </si>
  <si>
    <t>W2</t>
  </si>
  <si>
    <t>Margin and capital returns are below ambition</t>
  </si>
  <si>
    <t>EBITDA margin fell to 13.9%; ROIC declined to 9.8%.</t>
  </si>
  <si>
    <t>Growth is not translating into sufficient economic value creation.</t>
  </si>
  <si>
    <t>Chief Financial Officer</t>
  </si>
  <si>
    <t>0–18 months</t>
  </si>
  <si>
    <t>W3</t>
  </si>
  <si>
    <t>Critical digital talent attrition</t>
  </si>
  <si>
    <t>Digital and software attrition reached 17%; vacancies take 112 days to fill.</t>
  </si>
  <si>
    <t>Constrains software growth, implementation quality, and modernization.</t>
  </si>
  <si>
    <t>Chief People Officer</t>
  </si>
  <si>
    <t>W4</t>
  </si>
  <si>
    <t>Legacy technology and ERP fragmentation</t>
  </si>
  <si>
    <t>37% of software products remain on legacy architecture; multiple ERP instances limit visibility.</t>
  </si>
  <si>
    <t>Raises cost, cyber exposure, and time-to-market.</t>
  </si>
  <si>
    <t>Chief Digital Officer</t>
  </si>
  <si>
    <t>W5</t>
  </si>
  <si>
    <t>Financial flexibility is narrowing</t>
  </si>
  <si>
    <t>Net debt / EBITDA increased from 1.4x to 2.2x.</t>
  </si>
  <si>
    <t>Limits large acquisitions and increases the need for disciplined portfolio choices.</t>
  </si>
  <si>
    <t>O1</t>
  </si>
  <si>
    <t>Grid modernization is a structural growth pool</t>
  </si>
  <si>
    <t>Addressable grid-management market is assumed to grow at 10% CAGR through 2028.</t>
  </si>
  <si>
    <t>AIG can scale Energy Systems in a resilient, regulated investment cycle.</t>
  </si>
  <si>
    <t>Energy Systems CEO</t>
  </si>
  <si>
    <t>O2</t>
  </si>
  <si>
    <t>Recurring software and outcome-based services</t>
  </si>
  <si>
    <t>Recurring revenue rose from 11% to 18%; Board ambition is 30% by FY2028.</t>
  </si>
  <si>
    <t>Largest opportunity to improve valuation quality, margins, and customer lock-in.</t>
  </si>
  <si>
    <t>O3</t>
  </si>
  <si>
    <t>Cross-selling into the installed base</t>
  </si>
  <si>
    <t>Only an estimated 28% of eligible connected assets use two or more AIG digital services.</t>
  </si>
  <si>
    <t>Material low-acquisition-cost revenue pool with attractive margin.</t>
  </si>
  <si>
    <t>O4</t>
  </si>
  <si>
    <t>AI-enabled predictive maintenance</t>
  </si>
  <si>
    <t>Customers increasingly demand uptime guarantees and integrated asset analytics.</t>
  </si>
  <si>
    <t>Enables differentiated outcome-based contracts, subject to data and talent readiness.</t>
  </si>
  <si>
    <t>O5</t>
  </si>
  <si>
    <t>India and Southeast Asia expansion</t>
  </si>
  <si>
    <t>Regional manufacturing and infrastructure investment outpaces European industrial capex.</t>
  </si>
  <si>
    <t>Diversifies growth and supports local-for-local production economics.</t>
  </si>
  <si>
    <t>APAC President</t>
  </si>
  <si>
    <t>T1</t>
  </si>
  <si>
    <t>Low-cost competitors are compressing prices</t>
  </si>
  <si>
    <t>Regional competitors price comparable standard products 15–20% below AIG.</t>
  </si>
  <si>
    <t>Standard equipment may commoditize unless AIG redesigns cost and differentiation.</t>
  </si>
  <si>
    <t>Smart Manufacturing CEO</t>
  </si>
  <si>
    <t>T2</t>
  </si>
  <si>
    <t>Critical component supplier concentration</t>
  </si>
  <si>
    <t>Two suppliers provide 43% of high-end control chips.</t>
  </si>
  <si>
    <t>Supply interruption could directly worsen delivery, revenue, and working capital.</t>
  </si>
  <si>
    <t>T3</t>
  </si>
  <si>
    <t>Cyber and critical-infrastructure regulation</t>
  </si>
  <si>
    <t>New requirements increase certification, secure-development, and reporting obligations.</t>
  </si>
  <si>
    <t>Raises cost and liability, but also creates a trust-based differentiation opportunity.</t>
  </si>
  <si>
    <t>Chief Risk Officer</t>
  </si>
  <si>
    <t>T4</t>
  </si>
  <si>
    <t>FX and geopolitical volatility</t>
  </si>
  <si>
    <t>58% of revenue is outside Europe and critical supply chains cross multiple trade blocs.</t>
  </si>
  <si>
    <t>Creates earnings volatility and potential sourcing constraints.</t>
  </si>
  <si>
    <t>T5</t>
  </si>
  <si>
    <t>European industrial capex slowdown</t>
  </si>
  <si>
    <t>Customers are delaying discretionary automation projects and demanding shorter payback periods.</t>
  </si>
  <si>
    <t>Could weaken order intake in AIG's largest mature market.</t>
  </si>
  <si>
    <t>C. Quadrant summary</t>
  </si>
  <si>
    <t>Number of factors</t>
  </si>
  <si>
    <t>Average priority</t>
  </si>
  <si>
    <t>Highest priority</t>
  </si>
  <si>
    <t>Executive reading</t>
  </si>
  <si>
    <t>Commercialize the installed base and service economics more aggressively.</t>
  </si>
  <si>
    <t>Operational reliability and digital talent are the most urgent internal constraints.</t>
  </si>
  <si>
    <t>Recurring software/services is the clearest enterprise value-creation opportunity.</t>
  </si>
  <si>
    <t>Price pressure and component concentration require immediate structural responses.</t>
  </si>
  <si>
    <t>EXECUTIVE DASHBOARD | AtlasNova SWOT Synthesis</t>
  </si>
  <si>
    <t>Management view: performance signals, priority factors, and strategic actions</t>
  </si>
  <si>
    <t>1. Executive headline</t>
  </si>
  <si>
    <t>AtlasNova has credible growth platforms and a valuable installed base, but execution reliability, margin dilution, digital talent attrition, and supplier concentration are eroding economic value. The recommended agenda is to stabilize delivery within 12 months, accelerate recurring software and lifecycle revenue, redesign standard-product cost, and protect critical technology and supply capabilities.</t>
  </si>
  <si>
    <t>FY2025 Revenue</t>
  </si>
  <si>
    <t>EBITDA Margin</t>
  </si>
  <si>
    <t>On-time Delivery</t>
  </si>
  <si>
    <t>Recurring Revenue</t>
  </si>
  <si>
    <t>Growth +7.5% YoY</t>
  </si>
  <si>
    <t>60 bps below FY2024</t>
  </si>
  <si>
    <t>9 pts below guardrail</t>
  </si>
  <si>
    <t>+4 pts YoY</t>
  </si>
  <si>
    <t>2. Priority SWOT factors</t>
  </si>
  <si>
    <t>STRENGTHS</t>
  </si>
  <si>
    <t>WEAKNESSES</t>
  </si>
  <si>
    <t>• S1  Global installed base
• S2  High-value service economics
• S3  Innovation capacity and domain IP</t>
  </si>
  <si>
    <t>• W1  Delivery reliability is deteriorating
• W2  Margin and ROIC are below ambition
• W3  Critical digital talent attrition</t>
  </si>
  <si>
    <t>OPPORTUNITIES</t>
  </si>
  <si>
    <t>THREATS</t>
  </si>
  <si>
    <t>• O2  Recurring software and outcome-based services
• O3  Cross-selling into the installed base
• O1  Grid modernization growth</t>
  </si>
  <si>
    <t>• T1  Low-cost price pressure
• T2  Critical component concentration
• T5  European capex slowdown</t>
  </si>
  <si>
    <t>3. Operating trajectory</t>
  </si>
  <si>
    <t>Year</t>
  </si>
  <si>
    <t>Recurring revenue</t>
  </si>
  <si>
    <t>4. Recommended strategic agenda (TOWS synthesis)</t>
  </si>
  <si>
    <t>Priority</t>
  </si>
  <si>
    <t>Strategic move</t>
  </si>
  <si>
    <t>SWOT logic</t>
  </si>
  <si>
    <t>12-month outcome</t>
  </si>
  <si>
    <t>Executive sponsor</t>
  </si>
  <si>
    <t>Stabilize delivery and critical supply</t>
  </si>
  <si>
    <t>W1 + T2</t>
  </si>
  <si>
    <t>Restore on-time delivery to ≥92%; dual-source top critical chips; reduce expedite freight.</t>
  </si>
  <si>
    <t>COO</t>
  </si>
  <si>
    <t>Scale recurring software and lifecycle growth</t>
  </si>
  <si>
    <t>S1 + S2 + O2 + O3</t>
  </si>
  <si>
    <t>Launch installed-base cross-sell program; increase recurring revenue share to ≥22%.</t>
  </si>
  <si>
    <t>CDO / CCO</t>
  </si>
  <si>
    <t>Redesign standard-product economics</t>
  </si>
  <si>
    <t>S5 + W2 + T1</t>
  </si>
  <si>
    <t>Reduce addressable product cost by 8–10%; enforce value-based discount governance.</t>
  </si>
  <si>
    <t>Secure digital and cyber capabilities</t>
  </si>
  <si>
    <t>S3 + W3 + W4 + T3</t>
  </si>
  <si>
    <t>Reduce digital attrition below 12%; modernize top legacy platforms; implement secure-development controls.</t>
  </si>
  <si>
    <t>CTO / CPO / CRO</t>
  </si>
  <si>
    <t>Source: enterprsie-toolkits.org  |  Document ID: ETK-SWOT-001  |  Version 1.0  |  Issued: 19 July 2020  |  Classification: Confidential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</si>
</sst>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x"/>
  </numFmts>
  <fonts count="26">
    <font>
      <sz val="11"/>
      <name val="Carlito"/>
    </font>
    <font>
      <b/>
      <sz val="18"/>
      <color rgb="FFFFFFFF"/>
      <name val="Carlito"/>
    </font>
    <font>
      <i/>
      <sz val="10"/>
      <color rgb="FFFFFFFF"/>
      <name val="Carlito"/>
    </font>
    <font>
      <sz val="9"/>
      <color rgb="FF5E6B78"/>
      <name val="Carlito"/>
    </font>
    <font>
      <b/>
      <sz val="12"/>
      <color rgb="FFFFFFFF"/>
      <name val="Carlito"/>
    </font>
    <font>
      <sz val="10"/>
      <color rgb="FF17212B"/>
      <name val="Carlito"/>
    </font>
    <font>
      <b/>
      <sz val="11"/>
      <color rgb="FFFFFFFF"/>
      <name val="Carlito"/>
    </font>
    <font>
      <sz val="9"/>
      <color rgb="FF17212B"/>
      <name val="Carlito"/>
    </font>
    <font>
      <sz val="9"/>
      <color rgb="FFFFFFFF"/>
      <name val="Carlito"/>
    </font>
    <font>
      <b/>
      <sz val="9"/>
      <color rgb="FFFFFFFF"/>
      <name val="Carlito"/>
    </font>
    <font>
      <b/>
      <sz val="9"/>
      <color rgb="FF2F5D8A"/>
      <name val="Carlito"/>
    </font>
    <font>
      <b/>
      <sz val="9"/>
      <color rgb="FFB38B2D"/>
      <name val="Carlito"/>
    </font>
    <font>
      <b/>
      <sz val="9"/>
      <color rgb="FF1E6F68"/>
      <name val="Carlito"/>
    </font>
    <font>
      <b/>
      <sz val="9"/>
      <color rgb="FFA84A44"/>
      <name val="Carlito"/>
    </font>
    <font>
      <b/>
      <sz val="9"/>
      <color rgb="FF173A5E"/>
      <name val="Carlito"/>
    </font>
    <font>
      <b/>
      <sz val="8"/>
      <color rgb="FFFFFFFF"/>
      <name val="Carlito"/>
    </font>
    <font>
      <sz val="8"/>
      <color rgb="FF17212B"/>
      <name val="Carlito"/>
    </font>
    <font>
      <b/>
      <sz val="8"/>
      <color rgb="FF2F5D8A"/>
      <name val="Carlito"/>
    </font>
    <font>
      <b/>
      <sz val="8"/>
      <color rgb="FFB38B2D"/>
      <name val="Carlito"/>
    </font>
    <font>
      <b/>
      <sz val="8"/>
      <color rgb="FF1E6F68"/>
      <name val="Carlito"/>
    </font>
    <font>
      <b/>
      <sz val="8"/>
      <color rgb="FFA84A44"/>
      <name val="Carlito"/>
    </font>
    <font>
      <b/>
      <sz val="11"/>
      <color rgb="FF0B1F33"/>
      <name val="Carlito"/>
    </font>
    <font>
      <b/>
      <sz val="10"/>
      <color rgb="FFFFFFFF"/>
      <name val="Carlito"/>
    </font>
    <font>
      <b/>
      <sz val="20"/>
      <color rgb="FF0B1F33"/>
      <name val="Carlito"/>
    </font>
    <font>
      <i/>
      <sz val="9"/>
      <color rgb="FF5E6B78"/>
      <name val="Carlito"/>
    </font>
    <font>
      <b/>
      <sz val="9"/>
      <color rgb="FF0B1F33"/>
      <name val="Carlito"/>
    </font>
  </fonts>
  <fills count="14">
    <fill>
      <patternFill patternType="none"/>
    </fill>
    <fill>
      <patternFill patternType="gray125"/>
    </fill>
    <fill>
      <patternFill patternType="solid">
        <fgColor rgb="FF0B1F33"/>
      </patternFill>
    </fill>
    <fill>
      <patternFill patternType="solid">
        <fgColor rgb="FF173A5E"/>
      </patternFill>
    </fill>
    <fill>
      <patternFill patternType="solid">
        <fgColor rgb="FFF3F5F7"/>
      </patternFill>
    </fill>
    <fill>
      <patternFill patternType="solid">
        <fgColor rgb="FFFFFFFF"/>
      </patternFill>
    </fill>
    <fill>
      <patternFill patternType="solid">
        <fgColor rgb="FF2F5D8A"/>
      </patternFill>
    </fill>
    <fill>
      <patternFill patternType="solid">
        <fgColor rgb="FFEAF0F6"/>
      </patternFill>
    </fill>
    <fill>
      <patternFill patternType="solid">
        <fgColor rgb="FF1E6F68"/>
      </patternFill>
    </fill>
    <fill>
      <patternFill patternType="solid">
        <fgColor rgb="FFE8F3F1"/>
      </patternFill>
    </fill>
    <fill>
      <patternFill patternType="solid">
        <fgColor rgb="FFF7F1E3"/>
      </patternFill>
    </fill>
    <fill>
      <patternFill patternType="solid">
        <fgColor rgb="FFB38B2D"/>
      </patternFill>
    </fill>
    <fill>
      <patternFill patternType="solid">
        <fgColor rgb="FFF7EAE8"/>
      </patternFill>
    </fill>
    <fill>
      <patternFill patternType="solid">
        <fgColor rgb="FFA84A44"/>
      </patternFill>
    </fill>
  </fills>
  <borders count="1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216">
    <xf numFmtId="0" fontId="0" fillId="0" borderId="0" xfId="0"/>
    <xf numFmtId="0" fontId="6" fillId="6" borderId="9" xfId="0" applyNumberFormat="1" applyFont="1" applyFill="1" applyBorder="1" applyAlignment="1">
      <alignment horizontal="center" vertical="center"/>
    </xf>
    <xf numFmtId="0" fontId="6" fillId="6" borderId="10" xfId="0" applyNumberFormat="1" applyFont="1" applyFill="1" applyBorder="1" applyAlignment="1">
      <alignment horizontal="center" vertical="center"/>
    </xf>
    <xf numFmtId="0" fontId="5" fillId="7" borderId="10" xfId="0" applyNumberFormat="1" applyFont="1" applyFill="1" applyBorder="1" applyAlignment="1">
      <alignment horizontal="left" vertical="center" wrapText="1"/>
    </xf>
    <xf numFmtId="0" fontId="5" fillId="7" borderId="9" xfId="0" applyNumberFormat="1" applyFont="1" applyFill="1" applyBorder="1" applyAlignment="1">
      <alignment horizontal="center" vertical="center" wrapText="1"/>
    </xf>
    <xf numFmtId="0" fontId="5" fillId="5" borderId="10" xfId="0" applyNumberFormat="1" applyFont="1" applyFill="1" applyBorder="1" applyAlignment="1">
      <alignment horizontal="left" vertical="center" wrapText="1"/>
    </xf>
    <xf numFmtId="0" fontId="5" fillId="5" borderId="9" xfId="0" applyNumberFormat="1" applyFont="1" applyFill="1" applyBorder="1" applyAlignment="1">
      <alignment horizontal="center" vertical="center" wrapText="1"/>
    </xf>
    <xf numFmtId="0" fontId="6" fillId="8" borderId="9" xfId="0" applyNumberFormat="1" applyFont="1" applyFill="1" applyBorder="1" applyAlignment="1">
      <alignment horizontal="center" vertical="center"/>
    </xf>
    <xf numFmtId="0" fontId="6" fillId="8" borderId="10" xfId="0" applyNumberFormat="1" applyFont="1" applyFill="1" applyBorder="1" applyAlignment="1">
      <alignment horizontal="center" vertical="center"/>
    </xf>
    <xf numFmtId="0" fontId="7" fillId="9" borderId="9" xfId="0" applyNumberFormat="1" applyFont="1" applyFill="1" applyBorder="1" applyAlignment="1">
      <alignment horizontal="left" vertical="center" wrapText="1"/>
    </xf>
    <xf numFmtId="0" fontId="7" fillId="9" borderId="10" xfId="0" applyNumberFormat="1" applyFont="1" applyFill="1" applyBorder="1" applyAlignment="1">
      <alignment horizontal="left" vertical="center" wrapText="1"/>
    </xf>
    <xf numFmtId="0" fontId="7" fillId="9" borderId="11" xfId="0" applyNumberFormat="1" applyFont="1" applyFill="1" applyBorder="1" applyAlignment="1">
      <alignment horizontal="left" vertical="center" wrapText="1"/>
    </xf>
    <xf numFmtId="0" fontId="7" fillId="5" borderId="9" xfId="0" applyNumberFormat="1" applyFont="1" applyFill="1" applyBorder="1" applyAlignment="1">
      <alignment horizontal="left" vertical="center" wrapText="1"/>
    </xf>
    <xf numFmtId="0" fontId="7" fillId="5" borderId="11" xfId="0" applyNumberFormat="1" applyFont="1" applyFill="1" applyBorder="1" applyAlignment="1">
      <alignment horizontal="left" vertical="center" wrapText="1"/>
    </xf>
    <xf numFmtId="0" fontId="7" fillId="7" borderId="10" xfId="0" applyNumberFormat="1" applyFont="1" applyFill="1" applyBorder="1" applyAlignment="1">
      <alignment horizontal="left" vertical="center" wrapText="1"/>
    </xf>
    <xf numFmtId="0" fontId="7" fillId="7" borderId="11" xfId="0" applyNumberFormat="1" applyFont="1" applyFill="1" applyBorder="1" applyAlignment="1">
      <alignment horizontal="left" vertical="center" wrapText="1"/>
    </xf>
    <xf numFmtId="0" fontId="7" fillId="4" borderId="10" xfId="0" applyNumberFormat="1" applyFont="1" applyFill="1" applyBorder="1" applyAlignment="1">
      <alignment horizontal="center" vertical="center" wrapText="1"/>
    </xf>
    <xf numFmtId="0" fontId="7" fillId="4" borderId="9" xfId="0" applyNumberFormat="1" applyFont="1" applyFill="1" applyBorder="1" applyAlignment="1">
      <alignment horizontal="left" vertical="center" wrapText="1"/>
    </xf>
    <xf numFmtId="164" fontId="7" fillId="4" borderId="10" xfId="0" applyNumberFormat="1" applyFont="1" applyFill="1" applyBorder="1" applyAlignment="1">
      <alignment horizontal="center" vertical="center" wrapText="1"/>
    </xf>
    <xf numFmtId="165" fontId="7" fillId="4" borderId="10" xfId="0" applyNumberFormat="1" applyFont="1" applyFill="1" applyBorder="1" applyAlignment="1">
      <alignment horizontal="center" vertical="center" wrapText="1"/>
    </xf>
    <xf numFmtId="0" fontId="7" fillId="5" borderId="10" xfId="0" applyNumberFormat="1" applyFont="1" applyFill="1" applyBorder="1" applyAlignment="1">
      <alignment horizontal="center" vertical="center" wrapText="1"/>
    </xf>
    <xf numFmtId="165" fontId="7" fillId="5" borderId="10" xfId="0" applyNumberFormat="1" applyFont="1" applyFill="1" applyBorder="1" applyAlignment="1">
      <alignment horizontal="center" vertical="center" wrapText="1"/>
    </xf>
    <xf numFmtId="166" fontId="7" fillId="5" borderId="10" xfId="0" applyNumberFormat="1" applyFont="1" applyFill="1" applyBorder="1" applyAlignment="1">
      <alignment horizontal="center" vertical="center" wrapText="1"/>
    </xf>
    <xf numFmtId="0" fontId="7" fillId="10" borderId="10" xfId="0" applyNumberFormat="1" applyFont="1" applyFill="1" applyBorder="1" applyAlignment="1">
      <alignment horizontal="left" vertical="center" wrapText="1"/>
    </xf>
    <xf numFmtId="0" fontId="7" fillId="10" borderId="11" xfId="0" applyNumberFormat="1" applyFont="1" applyFill="1" applyBorder="1" applyAlignment="1">
      <alignment horizontal="left" vertical="center" wrapText="1"/>
    </xf>
    <xf numFmtId="0" fontId="9" fillId="3" borderId="9" xfId="0" applyNumberFormat="1" applyFont="1" applyFill="1" applyBorder="1" applyAlignment="1">
      <alignment horizontal="center" vertical="center" wrapText="1"/>
    </xf>
    <xf numFmtId="0" fontId="9" fillId="3" borderId="10" xfId="0" applyNumberFormat="1" applyFont="1" applyFill="1" applyBorder="1" applyAlignment="1">
      <alignment horizontal="center" vertical="center" wrapText="1"/>
    </xf>
    <xf numFmtId="0" fontId="9" fillId="3" borderId="11" xfId="0" applyNumberFormat="1" applyFont="1" applyFill="1" applyBorder="1" applyAlignment="1">
      <alignment horizontal="center" vertical="center" wrapText="1"/>
    </xf>
    <xf numFmtId="0" fontId="10" fillId="7" borderId="9" xfId="0" applyNumberFormat="1" applyFont="1" applyFill="1" applyBorder="1" applyAlignment="1">
      <alignment horizontal="left" vertical="center" wrapText="1"/>
    </xf>
    <xf numFmtId="0" fontId="7" fillId="7" borderId="10" xfId="0" applyNumberFormat="1" applyFont="1" applyFill="1" applyBorder="1" applyAlignment="1">
      <alignment horizontal="center" vertical="center" wrapText="1"/>
    </xf>
    <xf numFmtId="0" fontId="11" fillId="10" borderId="9" xfId="0" applyNumberFormat="1" applyFont="1" applyFill="1" applyBorder="1" applyAlignment="1">
      <alignment horizontal="left" vertical="center" wrapText="1"/>
    </xf>
    <xf numFmtId="0" fontId="7" fillId="10" borderId="10" xfId="0" applyNumberFormat="1" applyFont="1" applyFill="1" applyBorder="1" applyAlignment="1">
      <alignment horizontal="center" vertical="center" wrapText="1"/>
    </xf>
    <xf numFmtId="0" fontId="12" fillId="9" borderId="9" xfId="0" applyNumberFormat="1" applyFont="1" applyFill="1" applyBorder="1" applyAlignment="1">
      <alignment horizontal="left" vertical="center" wrapText="1"/>
    </xf>
    <xf numFmtId="0" fontId="7" fillId="9" borderId="10" xfId="0" applyNumberFormat="1" applyFont="1" applyFill="1" applyBorder="1" applyAlignment="1">
      <alignment horizontal="center" vertical="center" wrapText="1"/>
    </xf>
    <xf numFmtId="0" fontId="7" fillId="12" borderId="10" xfId="0" applyNumberFormat="1" applyFont="1" applyFill="1" applyBorder="1" applyAlignment="1">
      <alignment horizontal="left" vertical="center" wrapText="1"/>
    </xf>
    <xf numFmtId="0" fontId="7" fillId="12" borderId="11" xfId="0" applyNumberFormat="1" applyFont="1" applyFill="1" applyBorder="1" applyAlignment="1">
      <alignment horizontal="left" vertical="center" wrapText="1"/>
    </xf>
    <xf numFmtId="0" fontId="13" fillId="12" borderId="9" xfId="0" applyNumberFormat="1" applyFont="1" applyFill="1" applyBorder="1" applyAlignment="1">
      <alignment horizontal="left" vertical="center" wrapText="1"/>
    </xf>
    <xf numFmtId="0" fontId="7" fillId="12" borderId="10" xfId="0" applyNumberFormat="1" applyFont="1" applyFill="1" applyBorder="1" applyAlignment="1">
      <alignment horizontal="center" vertical="center" wrapText="1"/>
    </xf>
    <xf numFmtId="0" fontId="14" fillId="5" borderId="9" xfId="0" applyNumberFormat="1" applyFont="1" applyFill="1" applyBorder="1" applyAlignment="1">
      <alignment horizontal="left" vertical="center" wrapText="1"/>
    </xf>
    <xf numFmtId="0" fontId="7" fillId="4" borderId="11" xfId="0" applyNumberFormat="1" applyFont="1" applyFill="1" applyBorder="1" applyAlignment="1">
      <alignment horizontal="left" vertical="center" wrapText="1"/>
    </xf>
    <xf numFmtId="0" fontId="14" fillId="4" borderId="9" xfId="0" applyNumberFormat="1" applyFont="1" applyFill="1" applyBorder="1" applyAlignment="1">
      <alignment horizontal="left" vertical="center" wrapText="1"/>
    </xf>
    <xf numFmtId="0" fontId="15" fillId="3" borderId="9" xfId="0" applyNumberFormat="1" applyFont="1" applyFill="1" applyBorder="1" applyAlignment="1">
      <alignment horizontal="center" vertical="center" wrapText="1"/>
    </xf>
    <xf numFmtId="0" fontId="15" fillId="3" borderId="10" xfId="0" applyNumberFormat="1" applyFont="1" applyFill="1" applyBorder="1" applyAlignment="1">
      <alignment horizontal="center" vertical="center" wrapText="1"/>
    </xf>
    <xf numFmtId="0" fontId="15" fillId="3" borderId="11" xfId="0" applyNumberFormat="1" applyFont="1" applyFill="1" applyBorder="1" applyAlignment="1">
      <alignment horizontal="center" vertical="center" wrapText="1"/>
    </xf>
    <xf numFmtId="0" fontId="16" fillId="7" borderId="10" xfId="0" applyNumberFormat="1" applyFont="1" applyFill="1" applyBorder="1" applyAlignment="1">
      <alignment horizontal="left" vertical="center" wrapText="1"/>
    </xf>
    <xf numFmtId="0" fontId="16" fillId="7" borderId="11" xfId="0" applyNumberFormat="1" applyFont="1" applyFill="1" applyBorder="1" applyAlignment="1">
      <alignment horizontal="left" vertical="center" wrapText="1"/>
    </xf>
    <xf numFmtId="0" fontId="17" fillId="7" borderId="9" xfId="0" applyNumberFormat="1" applyFont="1" applyFill="1" applyBorder="1" applyAlignment="1">
      <alignment horizontal="left" vertical="center" wrapText="1"/>
    </xf>
    <xf numFmtId="0" fontId="17" fillId="7" borderId="10" xfId="0" applyNumberFormat="1" applyFont="1" applyFill="1" applyBorder="1" applyAlignment="1">
      <alignment horizontal="left" vertical="center" wrapText="1"/>
    </xf>
    <xf numFmtId="0" fontId="16" fillId="7" borderId="10" xfId="0" applyNumberFormat="1" applyFont="1" applyFill="1" applyBorder="1" applyAlignment="1">
      <alignment horizontal="center" vertical="center" wrapText="1"/>
    </xf>
    <xf numFmtId="0" fontId="16" fillId="10" borderId="10" xfId="0" applyNumberFormat="1" applyFont="1" applyFill="1" applyBorder="1" applyAlignment="1">
      <alignment horizontal="left" vertical="center" wrapText="1"/>
    </xf>
    <xf numFmtId="0" fontId="16" fillId="10" borderId="11" xfId="0" applyNumberFormat="1" applyFont="1" applyFill="1" applyBorder="1" applyAlignment="1">
      <alignment horizontal="left" vertical="center" wrapText="1"/>
    </xf>
    <xf numFmtId="0" fontId="18" fillId="10" borderId="9" xfId="0" applyNumberFormat="1" applyFont="1" applyFill="1" applyBorder="1" applyAlignment="1">
      <alignment horizontal="left" vertical="center" wrapText="1"/>
    </xf>
    <xf numFmtId="0" fontId="18" fillId="10" borderId="10" xfId="0" applyNumberFormat="1" applyFont="1" applyFill="1" applyBorder="1" applyAlignment="1">
      <alignment horizontal="left" vertical="center" wrapText="1"/>
    </xf>
    <xf numFmtId="0" fontId="16" fillId="10" borderId="10" xfId="0" applyNumberFormat="1" applyFont="1" applyFill="1" applyBorder="1" applyAlignment="1">
      <alignment horizontal="center" vertical="center" wrapText="1"/>
    </xf>
    <xf numFmtId="0" fontId="16" fillId="9" borderId="10" xfId="0" applyNumberFormat="1" applyFont="1" applyFill="1" applyBorder="1" applyAlignment="1">
      <alignment horizontal="left" vertical="center" wrapText="1"/>
    </xf>
    <xf numFmtId="0" fontId="16" fillId="9" borderId="11" xfId="0" applyNumberFormat="1" applyFont="1" applyFill="1" applyBorder="1" applyAlignment="1">
      <alignment horizontal="left" vertical="center" wrapText="1"/>
    </xf>
    <xf numFmtId="0" fontId="19" fillId="9" borderId="9" xfId="0" applyNumberFormat="1" applyFont="1" applyFill="1" applyBorder="1" applyAlignment="1">
      <alignment horizontal="left" vertical="center" wrapText="1"/>
    </xf>
    <xf numFmtId="0" fontId="19" fillId="9" borderId="10" xfId="0" applyNumberFormat="1" applyFont="1" applyFill="1" applyBorder="1" applyAlignment="1">
      <alignment horizontal="left" vertical="center" wrapText="1"/>
    </xf>
    <xf numFmtId="0" fontId="16" fillId="9" borderId="10" xfId="0" applyNumberFormat="1" applyFont="1" applyFill="1" applyBorder="1" applyAlignment="1">
      <alignment horizontal="center" vertical="center" wrapText="1"/>
    </xf>
    <xf numFmtId="0" fontId="16" fillId="12" borderId="10" xfId="0" applyNumberFormat="1" applyFont="1" applyFill="1" applyBorder="1" applyAlignment="1">
      <alignment horizontal="left" vertical="center" wrapText="1"/>
    </xf>
    <xf numFmtId="0" fontId="16" fillId="12" borderId="11" xfId="0" applyNumberFormat="1" applyFont="1" applyFill="1" applyBorder="1" applyAlignment="1">
      <alignment horizontal="left" vertical="center" wrapText="1"/>
    </xf>
    <xf numFmtId="0" fontId="20" fillId="12" borderId="9" xfId="0" applyNumberFormat="1" applyFont="1" applyFill="1" applyBorder="1" applyAlignment="1">
      <alignment horizontal="left" vertical="center" wrapText="1"/>
    </xf>
    <xf numFmtId="0" fontId="20" fillId="12" borderId="10" xfId="0" applyNumberFormat="1" applyFont="1" applyFill="1" applyBorder="1" applyAlignment="1">
      <alignment horizontal="left" vertical="center" wrapText="1"/>
    </xf>
    <xf numFmtId="0" fontId="16" fillId="12" borderId="10" xfId="0" applyNumberFormat="1" applyFont="1" applyFill="1" applyBorder="1" applyAlignment="1">
      <alignment horizontal="center" vertical="center" wrapText="1"/>
    </xf>
    <xf numFmtId="0" fontId="6" fillId="8" borderId="9" xfId="0" applyNumberFormat="1" applyFont="1" applyFill="1" applyBorder="1" applyAlignment="1">
      <alignment horizontal="center" vertical="center" wrapText="1"/>
    </xf>
    <xf numFmtId="0" fontId="6" fillId="8" borderId="10" xfId="0" applyNumberFormat="1" applyFont="1" applyFill="1" applyBorder="1" applyAlignment="1">
      <alignment horizontal="center" vertical="center" wrapText="1"/>
    </xf>
    <xf numFmtId="0" fontId="6" fillId="8" borderId="11" xfId="0" applyNumberFormat="1" applyFont="1" applyFill="1" applyBorder="1" applyAlignment="1">
      <alignment horizontal="center" vertical="center" wrapText="1"/>
    </xf>
    <xf numFmtId="0" fontId="10" fillId="7" borderId="9" xfId="0" applyNumberFormat="1" applyFont="1" applyFill="1" applyBorder="1" applyAlignment="1">
      <alignment horizontal="center" vertical="center" wrapText="1"/>
    </xf>
    <xf numFmtId="0" fontId="11" fillId="10" borderId="9" xfId="0" applyNumberFormat="1" applyFont="1" applyFill="1" applyBorder="1" applyAlignment="1">
      <alignment horizontal="center" vertical="center" wrapText="1"/>
    </xf>
    <xf numFmtId="0" fontId="12" fillId="9" borderId="9" xfId="0" applyNumberFormat="1" applyFont="1" applyFill="1" applyBorder="1" applyAlignment="1">
      <alignment horizontal="center" vertical="center" wrapText="1"/>
    </xf>
    <xf numFmtId="0" fontId="13" fillId="12" borderId="9" xfId="0" applyNumberFormat="1" applyFont="1" applyFill="1" applyBorder="1" applyAlignment="1">
      <alignment horizontal="center" vertical="center" wrapText="1"/>
    </xf>
    <xf numFmtId="0" fontId="7" fillId="5" borderId="4" xfId="0" applyNumberFormat="1" applyFont="1" applyFill="1" applyBorder="1" applyAlignment="1">
      <alignment horizontal="center" vertical="center"/>
    </xf>
    <xf numFmtId="0" fontId="7" fillId="5" borderId="5" xfId="0" applyNumberFormat="1" applyFont="1" applyFill="1" applyBorder="1" applyAlignment="1">
      <alignment horizontal="center" vertical="center"/>
    </xf>
    <xf numFmtId="0" fontId="7" fillId="5" borderId="6" xfId="0" applyNumberFormat="1" applyFont="1" applyFill="1" applyBorder="1" applyAlignment="1">
      <alignment horizontal="center" vertical="center"/>
    </xf>
    <xf numFmtId="0" fontId="7" fillId="5" borderId="8" xfId="0" applyNumberFormat="1" applyFont="1" applyFill="1" applyBorder="1" applyAlignment="1">
      <alignment horizontal="center" vertical="center"/>
    </xf>
    <xf numFmtId="0" fontId="9" fillId="3" borderId="9" xfId="0" applyNumberFormat="1" applyFont="1" applyFill="1" applyBorder="1" applyAlignment="1">
      <alignment horizontal="center" vertical="center"/>
    </xf>
    <xf numFmtId="0" fontId="9" fillId="3" borderId="11" xfId="0" applyNumberFormat="1" applyFont="1" applyFill="1" applyBorder="1" applyAlignment="1">
      <alignment horizontal="center" vertical="center"/>
    </xf>
    <xf numFmtId="0" fontId="7" fillId="5" borderId="0" xfId="0" applyNumberFormat="1" applyFont="1" applyFill="1" applyBorder="1" applyAlignment="1">
      <alignment horizontal="center" vertical="center"/>
    </xf>
    <xf numFmtId="0" fontId="7" fillId="5" borderId="7" xfId="0" applyNumberFormat="1" applyFont="1" applyFill="1" applyBorder="1" applyAlignment="1">
      <alignment horizontal="center" vertical="center"/>
    </xf>
    <xf numFmtId="0" fontId="9" fillId="3" borderId="10" xfId="0" applyNumberFormat="1" applyFont="1" applyFill="1" applyBorder="1" applyAlignment="1">
      <alignment horizontal="center" vertical="center"/>
    </xf>
    <xf numFmtId="165" fontId="7" fillId="5" borderId="0" xfId="0" applyNumberFormat="1" applyFont="1" applyFill="1" applyBorder="1" applyAlignment="1">
      <alignment horizontal="center" vertical="center"/>
    </xf>
    <xf numFmtId="165" fontId="7" fillId="5" borderId="5" xfId="0" applyNumberFormat="1" applyFont="1" applyFill="1" applyBorder="1" applyAlignment="1">
      <alignment horizontal="center" vertical="center"/>
    </xf>
    <xf numFmtId="165" fontId="7" fillId="5" borderId="7" xfId="0" applyNumberFormat="1" applyFont="1" applyFill="1" applyBorder="1" applyAlignment="1">
      <alignment horizontal="center" vertical="center"/>
    </xf>
    <xf numFmtId="165" fontId="7" fillId="5" borderId="8" xfId="0" applyNumberFormat="1" applyFont="1" applyFill="1" applyBorder="1" applyAlignment="1">
      <alignment horizontal="center" vertical="center"/>
    </xf>
    <xf numFmtId="0" fontId="1" fillId="2" borderId="0"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4" fillId="3" borderId="0" xfId="0" applyNumberFormat="1" applyFont="1" applyFill="1" applyBorder="1" applyAlignment="1">
      <alignment horizontal="left" vertical="center"/>
    </xf>
    <xf numFmtId="0" fontId="5" fillId="5" borderId="1" xfId="0" applyNumberFormat="1" applyFont="1" applyFill="1" applyBorder="1" applyAlignment="1">
      <alignment horizontal="left" vertical="top" wrapText="1"/>
    </xf>
    <xf numFmtId="0" fontId="5" fillId="5" borderId="2" xfId="0" applyNumberFormat="1" applyFont="1" applyFill="1" applyBorder="1" applyAlignment="1">
      <alignment horizontal="left" vertical="top" wrapText="1"/>
    </xf>
    <xf numFmtId="0" fontId="5" fillId="5" borderId="3" xfId="0" applyNumberFormat="1" applyFont="1" applyFill="1" applyBorder="1" applyAlignment="1">
      <alignment horizontal="left" vertical="top" wrapText="1"/>
    </xf>
    <xf numFmtId="0" fontId="5" fillId="5" borderId="4" xfId="0" applyNumberFormat="1" applyFont="1" applyFill="1" applyBorder="1" applyAlignment="1">
      <alignment horizontal="left" vertical="top" wrapText="1"/>
    </xf>
    <xf numFmtId="0" fontId="5" fillId="5" borderId="0" xfId="0" applyNumberFormat="1" applyFont="1" applyFill="1" applyBorder="1" applyAlignment="1">
      <alignment horizontal="left" vertical="top" wrapText="1"/>
    </xf>
    <xf numFmtId="0" fontId="5" fillId="5" borderId="5" xfId="0" applyNumberFormat="1" applyFont="1" applyFill="1" applyBorder="1" applyAlignment="1">
      <alignment horizontal="left" vertical="top" wrapText="1"/>
    </xf>
    <xf numFmtId="0" fontId="5" fillId="5" borderId="6" xfId="0" applyNumberFormat="1" applyFont="1" applyFill="1" applyBorder="1" applyAlignment="1">
      <alignment horizontal="left" vertical="top" wrapText="1"/>
    </xf>
    <xf numFmtId="0" fontId="5" fillId="5" borderId="7" xfId="0" applyNumberFormat="1" applyFont="1" applyFill="1" applyBorder="1" applyAlignment="1">
      <alignment horizontal="left" vertical="top" wrapText="1"/>
    </xf>
    <xf numFmtId="0" fontId="5" fillId="5" borderId="8" xfId="0" applyNumberFormat="1" applyFont="1" applyFill="1" applyBorder="1" applyAlignment="1">
      <alignment horizontal="left" vertical="top" wrapText="1"/>
    </xf>
    <xf numFmtId="0" fontId="6" fillId="6" borderId="10" xfId="0" applyNumberFormat="1" applyFont="1" applyFill="1" applyBorder="1" applyAlignment="1">
      <alignment horizontal="center" vertical="center"/>
    </xf>
    <xf numFmtId="0" fontId="6" fillId="6" borderId="11" xfId="0" applyNumberFormat="1" applyFont="1" applyFill="1" applyBorder="1" applyAlignment="1">
      <alignment horizontal="center" vertical="center"/>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5" borderId="10" xfId="0" applyNumberFormat="1" applyFont="1" applyFill="1" applyBorder="1" applyAlignment="1">
      <alignment horizontal="left" vertical="center" wrapText="1"/>
    </xf>
    <xf numFmtId="0" fontId="5" fillId="5" borderId="11" xfId="0" applyNumberFormat="1" applyFont="1" applyFill="1" applyBorder="1" applyAlignment="1">
      <alignment horizontal="left" vertical="center" wrapText="1"/>
    </xf>
    <xf numFmtId="0" fontId="6" fillId="8" borderId="10" xfId="0" applyNumberFormat="1" applyFont="1" applyFill="1" applyBorder="1" applyAlignment="1">
      <alignment horizontal="center" vertical="center"/>
    </xf>
    <xf numFmtId="0" fontId="6" fillId="8" borderId="11" xfId="0" applyNumberFormat="1" applyFont="1" applyFill="1" applyBorder="1" applyAlignment="1">
      <alignment horizontal="center" vertical="center"/>
    </xf>
    <xf numFmtId="0" fontId="7" fillId="9" borderId="10" xfId="0" applyNumberFormat="1" applyFont="1" applyFill="1" applyBorder="1" applyAlignment="1">
      <alignment horizontal="left" vertical="center" wrapText="1"/>
    </xf>
    <xf numFmtId="0" fontId="7" fillId="9" borderId="11" xfId="0" applyNumberFormat="1" applyFont="1" applyFill="1" applyBorder="1" applyAlignment="1">
      <alignment horizontal="left" vertical="center" wrapText="1"/>
    </xf>
    <xf numFmtId="0" fontId="7" fillId="5" borderId="10" xfId="0" applyNumberFormat="1" applyFont="1" applyFill="1" applyBorder="1" applyAlignment="1">
      <alignment horizontal="left" vertical="center" wrapText="1"/>
    </xf>
    <xf numFmtId="0" fontId="7" fillId="5" borderId="11" xfId="0" applyNumberFormat="1" applyFont="1" applyFill="1" applyBorder="1" applyAlignment="1">
      <alignment horizontal="left" vertical="center" wrapText="1"/>
    </xf>
    <xf numFmtId="0" fontId="5" fillId="10" borderId="1" xfId="0" applyNumberFormat="1" applyFont="1" applyFill="1" applyBorder="1" applyAlignment="1">
      <alignment horizontal="left" vertical="top" wrapText="1"/>
    </xf>
    <xf numFmtId="0" fontId="5" fillId="10" borderId="2" xfId="0" applyNumberFormat="1" applyFont="1" applyFill="1" applyBorder="1" applyAlignment="1">
      <alignment horizontal="left" vertical="top" wrapText="1"/>
    </xf>
    <xf numFmtId="0" fontId="5" fillId="10" borderId="3" xfId="0" applyNumberFormat="1" applyFont="1" applyFill="1" applyBorder="1" applyAlignment="1">
      <alignment horizontal="left" vertical="top" wrapText="1"/>
    </xf>
    <xf numFmtId="0" fontId="5" fillId="10" borderId="4" xfId="0" applyNumberFormat="1" applyFont="1" applyFill="1" applyBorder="1" applyAlignment="1">
      <alignment horizontal="left" vertical="top" wrapText="1"/>
    </xf>
    <xf numFmtId="0" fontId="5" fillId="10" borderId="0" xfId="0" applyNumberFormat="1" applyFont="1" applyFill="1" applyBorder="1" applyAlignment="1">
      <alignment horizontal="left" vertical="top" wrapText="1"/>
    </xf>
    <xf numFmtId="0" fontId="5" fillId="10" borderId="5" xfId="0" applyNumberFormat="1" applyFont="1" applyFill="1" applyBorder="1" applyAlignment="1">
      <alignment horizontal="left" vertical="top" wrapText="1"/>
    </xf>
    <xf numFmtId="0" fontId="5" fillId="10" borderId="6" xfId="0" applyNumberFormat="1" applyFont="1" applyFill="1" applyBorder="1" applyAlignment="1">
      <alignment horizontal="left" vertical="top" wrapText="1"/>
    </xf>
    <xf numFmtId="0" fontId="5" fillId="10" borderId="7" xfId="0" applyNumberFormat="1" applyFont="1" applyFill="1" applyBorder="1" applyAlignment="1">
      <alignment horizontal="left" vertical="top" wrapText="1"/>
    </xf>
    <xf numFmtId="0" fontId="5" fillId="10" borderId="8" xfId="0" applyNumberFormat="1" applyFont="1" applyFill="1" applyBorder="1" applyAlignment="1">
      <alignment horizontal="left" vertical="top" wrapText="1"/>
    </xf>
    <xf numFmtId="0" fontId="8" fillId="2" borderId="0" xfId="0" applyNumberFormat="1" applyFont="1" applyFill="1" applyBorder="1" applyAlignment="1">
      <alignment horizontal="center" vertical="center"/>
    </xf>
    <xf numFmtId="0" fontId="6" fillId="6" borderId="9" xfId="0" applyNumberFormat="1" applyFont="1" applyFill="1" applyBorder="1" applyAlignment="1">
      <alignment horizontal="center" vertical="center"/>
    </xf>
    <xf numFmtId="0" fontId="7" fillId="7" borderId="9" xfId="0" applyNumberFormat="1" applyFont="1" applyFill="1" applyBorder="1" applyAlignment="1">
      <alignment horizontal="left" vertical="center" wrapText="1"/>
    </xf>
    <xf numFmtId="0" fontId="7" fillId="7" borderId="10" xfId="0" applyNumberFormat="1" applyFont="1" applyFill="1" applyBorder="1" applyAlignment="1">
      <alignment horizontal="left" vertical="center" wrapText="1"/>
    </xf>
    <xf numFmtId="0" fontId="7" fillId="7" borderId="11" xfId="0" applyNumberFormat="1" applyFont="1" applyFill="1" applyBorder="1" applyAlignment="1">
      <alignment horizontal="left" vertical="center" wrapText="1"/>
    </xf>
    <xf numFmtId="0" fontId="7" fillId="5" borderId="9" xfId="0" applyNumberFormat="1" applyFont="1" applyFill="1" applyBorder="1" applyAlignment="1">
      <alignment horizontal="left" vertical="center" wrapText="1"/>
    </xf>
    <xf numFmtId="165" fontId="7" fillId="4" borderId="10" xfId="0" applyNumberFormat="1" applyFont="1" applyFill="1" applyBorder="1" applyAlignment="1">
      <alignment horizontal="center" vertical="center" wrapText="1"/>
    </xf>
    <xf numFmtId="0" fontId="7" fillId="4" borderId="10" xfId="0" applyNumberFormat="1" applyFont="1" applyFill="1" applyBorder="1" applyAlignment="1">
      <alignment horizontal="center" vertical="center" wrapText="1"/>
    </xf>
    <xf numFmtId="0" fontId="7" fillId="4" borderId="11" xfId="0" applyNumberFormat="1" applyFont="1" applyFill="1" applyBorder="1" applyAlignment="1">
      <alignment horizontal="center" vertical="center" wrapText="1"/>
    </xf>
    <xf numFmtId="165" fontId="7" fillId="5" borderId="10" xfId="0" applyNumberFormat="1" applyFont="1" applyFill="1" applyBorder="1" applyAlignment="1">
      <alignment horizontal="center" vertical="center" wrapText="1"/>
    </xf>
    <xf numFmtId="0" fontId="7" fillId="5" borderId="10" xfId="0" applyNumberFormat="1" applyFont="1" applyFill="1" applyBorder="1" applyAlignment="1">
      <alignment horizontal="center" vertical="center" wrapText="1"/>
    </xf>
    <xf numFmtId="0" fontId="7" fillId="5" borderId="11" xfId="0" applyNumberFormat="1" applyFont="1" applyFill="1" applyBorder="1" applyAlignment="1">
      <alignment horizontal="center" vertical="center" wrapText="1"/>
    </xf>
    <xf numFmtId="164" fontId="7" fillId="4" borderId="10" xfId="0" applyNumberFormat="1" applyFont="1" applyFill="1" applyBorder="1" applyAlignment="1">
      <alignment horizontal="center" vertical="center" wrapText="1"/>
    </xf>
    <xf numFmtId="166" fontId="7" fillId="5" borderId="10" xfId="0" applyNumberFormat="1" applyFont="1" applyFill="1" applyBorder="1" applyAlignment="1">
      <alignment horizontal="center" vertical="center" wrapText="1"/>
    </xf>
    <xf numFmtId="0" fontId="6" fillId="11" borderId="9" xfId="0" applyNumberFormat="1" applyFont="1" applyFill="1" applyBorder="1" applyAlignment="1">
      <alignment horizontal="center" vertical="center"/>
    </xf>
    <xf numFmtId="0" fontId="6" fillId="11" borderId="10" xfId="0" applyNumberFormat="1" applyFont="1" applyFill="1" applyBorder="1" applyAlignment="1">
      <alignment horizontal="center" vertical="center"/>
    </xf>
    <xf numFmtId="0" fontId="6" fillId="11" borderId="11" xfId="0" applyNumberFormat="1" applyFont="1" applyFill="1" applyBorder="1" applyAlignment="1">
      <alignment horizontal="center" vertical="center"/>
    </xf>
    <xf numFmtId="0" fontId="7" fillId="10" borderId="9" xfId="0" applyNumberFormat="1" applyFont="1" applyFill="1" applyBorder="1" applyAlignment="1">
      <alignment horizontal="left" vertical="center" wrapText="1"/>
    </xf>
    <xf numFmtId="0" fontId="7" fillId="10" borderId="10" xfId="0" applyNumberFormat="1" applyFont="1" applyFill="1" applyBorder="1" applyAlignment="1">
      <alignment horizontal="left" vertical="center" wrapText="1"/>
    </xf>
    <xf numFmtId="0" fontId="7" fillId="10" borderId="11" xfId="0" applyNumberFormat="1" applyFont="1" applyFill="1" applyBorder="1" applyAlignment="1">
      <alignment horizontal="left" vertical="center" wrapText="1"/>
    </xf>
    <xf numFmtId="0" fontId="5" fillId="7" borderId="1" xfId="0" applyNumberFormat="1" applyFont="1" applyFill="1" applyBorder="1" applyAlignment="1">
      <alignment horizontal="left" vertical="top" wrapText="1"/>
    </xf>
    <xf numFmtId="0" fontId="5" fillId="7" borderId="2" xfId="0" applyNumberFormat="1" applyFont="1" applyFill="1" applyBorder="1" applyAlignment="1">
      <alignment horizontal="left" vertical="top" wrapText="1"/>
    </xf>
    <xf numFmtId="0" fontId="5" fillId="7" borderId="3"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0"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xf>
    <xf numFmtId="0" fontId="5" fillId="7" borderId="6" xfId="0" applyNumberFormat="1" applyFont="1" applyFill="1" applyBorder="1" applyAlignment="1">
      <alignment horizontal="left" vertical="top" wrapText="1"/>
    </xf>
    <xf numFmtId="0" fontId="5" fillId="7" borderId="7" xfId="0" applyNumberFormat="1" applyFont="1" applyFill="1" applyBorder="1" applyAlignment="1">
      <alignment horizontal="left" vertical="top" wrapText="1"/>
    </xf>
    <xf numFmtId="0" fontId="5" fillId="7" borderId="8" xfId="0" applyNumberFormat="1" applyFont="1" applyFill="1" applyBorder="1" applyAlignment="1">
      <alignment horizontal="left" vertical="top" wrapText="1"/>
    </xf>
    <xf numFmtId="0" fontId="7" fillId="4" borderId="10" xfId="0" applyNumberFormat="1" applyFont="1" applyFill="1" applyBorder="1" applyAlignment="1">
      <alignment horizontal="left" vertical="center" wrapText="1"/>
    </xf>
    <xf numFmtId="0" fontId="7" fillId="4" borderId="11" xfId="0" applyNumberFormat="1" applyFont="1" applyFill="1" applyBorder="1" applyAlignment="1">
      <alignment horizontal="left" vertical="center" wrapText="1"/>
    </xf>
    <xf numFmtId="0" fontId="21" fillId="7" borderId="1" xfId="0" applyNumberFormat="1" applyFont="1" applyFill="1" applyBorder="1" applyAlignment="1">
      <alignment horizontal="left" vertical="top" wrapText="1"/>
    </xf>
    <xf numFmtId="0" fontId="21" fillId="7" borderId="2" xfId="0" applyNumberFormat="1" applyFont="1" applyFill="1" applyBorder="1" applyAlignment="1">
      <alignment horizontal="left" vertical="top" wrapText="1"/>
    </xf>
    <xf numFmtId="0" fontId="21" fillId="7" borderId="3" xfId="0" applyNumberFormat="1" applyFont="1" applyFill="1" applyBorder="1" applyAlignment="1">
      <alignment horizontal="left" vertical="top" wrapText="1"/>
    </xf>
    <xf numFmtId="0" fontId="21" fillId="7" borderId="4" xfId="0" applyNumberFormat="1" applyFont="1" applyFill="1" applyBorder="1" applyAlignment="1">
      <alignment horizontal="left" vertical="top" wrapText="1"/>
    </xf>
    <xf numFmtId="0" fontId="21" fillId="7" borderId="0" xfId="0" applyNumberFormat="1" applyFont="1" applyFill="1" applyBorder="1" applyAlignment="1">
      <alignment horizontal="left" vertical="top" wrapText="1"/>
    </xf>
    <xf numFmtId="0" fontId="21" fillId="7" borderId="5" xfId="0" applyNumberFormat="1" applyFont="1" applyFill="1" applyBorder="1" applyAlignment="1">
      <alignment horizontal="left" vertical="top" wrapText="1"/>
    </xf>
    <xf numFmtId="0" fontId="21" fillId="7" borderId="6" xfId="0" applyNumberFormat="1" applyFont="1" applyFill="1" applyBorder="1" applyAlignment="1">
      <alignment horizontal="left" vertical="top" wrapText="1"/>
    </xf>
    <xf numFmtId="0" fontId="21" fillId="7" borderId="7" xfId="0" applyNumberFormat="1" applyFont="1" applyFill="1" applyBorder="1" applyAlignment="1">
      <alignment horizontal="left" vertical="top" wrapText="1"/>
    </xf>
    <xf numFmtId="0" fontId="21" fillId="7" borderId="8" xfId="0" applyNumberFormat="1" applyFont="1" applyFill="1" applyBorder="1" applyAlignment="1">
      <alignment horizontal="left" vertical="top" wrapText="1"/>
    </xf>
    <xf numFmtId="0" fontId="22" fillId="6" borderId="9" xfId="0" applyNumberFormat="1" applyFont="1" applyFill="1" applyBorder="1" applyAlignment="1">
      <alignment horizontal="center" vertical="center"/>
    </xf>
    <xf numFmtId="0" fontId="22" fillId="6" borderId="10" xfId="0" applyNumberFormat="1" applyFont="1" applyFill="1" applyBorder="1" applyAlignment="1">
      <alignment horizontal="center" vertical="center"/>
    </xf>
    <xf numFmtId="0" fontId="22" fillId="6" borderId="11" xfId="0" applyNumberFormat="1" applyFont="1" applyFill="1" applyBorder="1" applyAlignment="1">
      <alignment horizontal="center" vertical="center"/>
    </xf>
    <xf numFmtId="164" fontId="23" fillId="5" borderId="1" xfId="0" applyNumberFormat="1" applyFont="1" applyFill="1" applyBorder="1" applyAlignment="1">
      <alignment horizontal="center" vertical="center"/>
    </xf>
    <xf numFmtId="0" fontId="23" fillId="5" borderId="2" xfId="0" applyNumberFormat="1" applyFont="1" applyFill="1" applyBorder="1" applyAlignment="1">
      <alignment horizontal="center" vertical="center"/>
    </xf>
    <xf numFmtId="0" fontId="23" fillId="5" borderId="3" xfId="0" applyNumberFormat="1" applyFont="1" applyFill="1" applyBorder="1" applyAlignment="1">
      <alignment horizontal="center" vertical="center"/>
    </xf>
    <xf numFmtId="0" fontId="23" fillId="5" borderId="6" xfId="0" applyNumberFormat="1" applyFont="1" applyFill="1" applyBorder="1" applyAlignment="1">
      <alignment horizontal="center" vertical="center"/>
    </xf>
    <xf numFmtId="0" fontId="23" fillId="5" borderId="7" xfId="0" applyNumberFormat="1" applyFont="1" applyFill="1" applyBorder="1" applyAlignment="1">
      <alignment horizontal="center" vertical="center"/>
    </xf>
    <xf numFmtId="0" fontId="23" fillId="5" borderId="8" xfId="0" applyNumberFormat="1" applyFont="1" applyFill="1" applyBorder="1" applyAlignment="1">
      <alignment horizontal="center" vertical="center"/>
    </xf>
    <xf numFmtId="0" fontId="24" fillId="4" borderId="9" xfId="0" applyNumberFormat="1" applyFont="1" applyFill="1" applyBorder="1" applyAlignment="1">
      <alignment horizontal="center" vertical="center"/>
    </xf>
    <xf numFmtId="0" fontId="24" fillId="4" borderId="10" xfId="0" applyNumberFormat="1" applyFont="1" applyFill="1" applyBorder="1" applyAlignment="1">
      <alignment horizontal="center" vertical="center"/>
    </xf>
    <xf numFmtId="0" fontId="24" fillId="4" borderId="11" xfId="0" applyNumberFormat="1" applyFont="1" applyFill="1" applyBorder="1" applyAlignment="1">
      <alignment horizontal="center" vertical="center"/>
    </xf>
    <xf numFmtId="0" fontId="22" fillId="11" borderId="9" xfId="0" applyNumberFormat="1" applyFont="1" applyFill="1" applyBorder="1" applyAlignment="1">
      <alignment horizontal="center" vertical="center"/>
    </xf>
    <xf numFmtId="0" fontId="22" fillId="11" borderId="10" xfId="0" applyNumberFormat="1" applyFont="1" applyFill="1" applyBorder="1" applyAlignment="1">
      <alignment horizontal="center" vertical="center"/>
    </xf>
    <xf numFmtId="0" fontId="22" fillId="11" borderId="11" xfId="0" applyNumberFormat="1" applyFont="1" applyFill="1" applyBorder="1" applyAlignment="1">
      <alignment horizontal="center" vertical="center"/>
    </xf>
    <xf numFmtId="165" fontId="23" fillId="5" borderId="1" xfId="0" applyNumberFormat="1" applyFont="1" applyFill="1" applyBorder="1" applyAlignment="1">
      <alignment horizontal="center" vertical="center"/>
    </xf>
    <xf numFmtId="0" fontId="22" fillId="13" borderId="9" xfId="0" applyNumberFormat="1" applyFont="1" applyFill="1" applyBorder="1" applyAlignment="1">
      <alignment horizontal="center" vertical="center"/>
    </xf>
    <xf numFmtId="0" fontId="22" fillId="13" borderId="10" xfId="0" applyNumberFormat="1" applyFont="1" applyFill="1" applyBorder="1" applyAlignment="1">
      <alignment horizontal="center" vertical="center"/>
    </xf>
    <xf numFmtId="0" fontId="22" fillId="13" borderId="11" xfId="0" applyNumberFormat="1" applyFont="1" applyFill="1" applyBorder="1" applyAlignment="1">
      <alignment horizontal="center" vertical="center"/>
    </xf>
    <xf numFmtId="0" fontId="22" fillId="8" borderId="9" xfId="0" applyNumberFormat="1" applyFont="1" applyFill="1" applyBorder="1" applyAlignment="1">
      <alignment horizontal="center" vertical="center"/>
    </xf>
    <xf numFmtId="0" fontId="22" fillId="8" borderId="10" xfId="0" applyNumberFormat="1" applyFont="1" applyFill="1" applyBorder="1" applyAlignment="1">
      <alignment horizontal="center" vertical="center"/>
    </xf>
    <xf numFmtId="0" fontId="22" fillId="8" borderId="11" xfId="0" applyNumberFormat="1" applyFont="1" applyFill="1" applyBorder="1" applyAlignment="1">
      <alignment horizontal="center" vertical="center"/>
    </xf>
    <xf numFmtId="0" fontId="6" fillId="6" borderId="9" xfId="0" applyNumberFormat="1" applyFont="1" applyFill="1" applyBorder="1" applyAlignment="1">
      <alignment horizontal="left" vertical="center"/>
    </xf>
    <xf numFmtId="0" fontId="6" fillId="6" borderId="10" xfId="0" applyNumberFormat="1" applyFont="1" applyFill="1" applyBorder="1" applyAlignment="1">
      <alignment horizontal="left" vertical="center"/>
    </xf>
    <xf numFmtId="0" fontId="6" fillId="6" borderId="11" xfId="0" applyNumberFormat="1" applyFont="1" applyFill="1" applyBorder="1" applyAlignment="1">
      <alignment horizontal="left" vertical="center"/>
    </xf>
    <xf numFmtId="0" fontId="6" fillId="11" borderId="9" xfId="0" applyNumberFormat="1" applyFont="1" applyFill="1" applyBorder="1" applyAlignment="1">
      <alignment horizontal="left" vertical="center"/>
    </xf>
    <xf numFmtId="0" fontId="6" fillId="11" borderId="10" xfId="0" applyNumberFormat="1" applyFont="1" applyFill="1" applyBorder="1" applyAlignment="1">
      <alignment horizontal="left" vertical="center"/>
    </xf>
    <xf numFmtId="0" fontId="6" fillId="11" borderId="11" xfId="0" applyNumberFormat="1" applyFont="1" applyFill="1" applyBorder="1" applyAlignment="1">
      <alignment horizontal="left" vertical="center"/>
    </xf>
    <xf numFmtId="0" fontId="6" fillId="8" borderId="9" xfId="0" applyNumberFormat="1" applyFont="1" applyFill="1" applyBorder="1" applyAlignment="1">
      <alignment horizontal="left" vertical="center"/>
    </xf>
    <xf numFmtId="0" fontId="6" fillId="8" borderId="10" xfId="0" applyNumberFormat="1" applyFont="1" applyFill="1" applyBorder="1" applyAlignment="1">
      <alignment horizontal="left" vertical="center"/>
    </xf>
    <xf numFmtId="0" fontId="6" fillId="8" borderId="11" xfId="0" applyNumberFormat="1" applyFont="1" applyFill="1" applyBorder="1" applyAlignment="1">
      <alignment horizontal="left" vertical="center"/>
    </xf>
    <xf numFmtId="0" fontId="5" fillId="9" borderId="1" xfId="0" applyNumberFormat="1" applyFont="1" applyFill="1" applyBorder="1" applyAlignment="1">
      <alignment horizontal="left" vertical="top" wrapText="1"/>
    </xf>
    <xf numFmtId="0" fontId="5" fillId="9" borderId="2" xfId="0" applyNumberFormat="1" applyFont="1" applyFill="1" applyBorder="1" applyAlignment="1">
      <alignment horizontal="left" vertical="top" wrapText="1"/>
    </xf>
    <xf numFmtId="0" fontId="5" fillId="9" borderId="3" xfId="0" applyNumberFormat="1" applyFont="1" applyFill="1" applyBorder="1" applyAlignment="1">
      <alignment horizontal="left" vertical="top" wrapText="1"/>
    </xf>
    <xf numFmtId="0" fontId="5" fillId="9" borderId="4" xfId="0" applyNumberFormat="1" applyFont="1" applyFill="1" applyBorder="1" applyAlignment="1">
      <alignment horizontal="left" vertical="top" wrapText="1"/>
    </xf>
    <xf numFmtId="0" fontId="5" fillId="9" borderId="0" xfId="0" applyNumberFormat="1" applyFont="1" applyFill="1" applyBorder="1" applyAlignment="1">
      <alignment horizontal="left" vertical="top" wrapText="1"/>
    </xf>
    <xf numFmtId="0" fontId="5" fillId="9" borderId="5" xfId="0" applyNumberFormat="1" applyFont="1" applyFill="1" applyBorder="1" applyAlignment="1">
      <alignment horizontal="left" vertical="top" wrapText="1"/>
    </xf>
    <xf numFmtId="0" fontId="5" fillId="9" borderId="6" xfId="0" applyNumberFormat="1" applyFont="1" applyFill="1" applyBorder="1" applyAlignment="1">
      <alignment horizontal="left" vertical="top" wrapText="1"/>
    </xf>
    <xf numFmtId="0" fontId="5" fillId="9" borderId="7" xfId="0" applyNumberFormat="1" applyFont="1" applyFill="1" applyBorder="1" applyAlignment="1">
      <alignment horizontal="left" vertical="top" wrapText="1"/>
    </xf>
    <xf numFmtId="0" fontId="5" fillId="9" borderId="8" xfId="0" applyNumberFormat="1" applyFont="1" applyFill="1" applyBorder="1" applyAlignment="1">
      <alignment horizontal="left" vertical="top" wrapText="1"/>
    </xf>
    <xf numFmtId="0" fontId="6" fillId="13" borderId="9" xfId="0" applyNumberFormat="1" applyFont="1" applyFill="1" applyBorder="1" applyAlignment="1">
      <alignment horizontal="left" vertical="center"/>
    </xf>
    <xf numFmtId="0" fontId="6" fillId="13" borderId="10" xfId="0" applyNumberFormat="1" applyFont="1" applyFill="1" applyBorder="1" applyAlignment="1">
      <alignment horizontal="left" vertical="center"/>
    </xf>
    <xf numFmtId="0" fontId="6" fillId="13" borderId="11" xfId="0" applyNumberFormat="1" applyFont="1" applyFill="1" applyBorder="1" applyAlignment="1">
      <alignment horizontal="left" vertical="center"/>
    </xf>
    <xf numFmtId="0" fontId="5" fillId="12" borderId="1" xfId="0" applyNumberFormat="1" applyFont="1" applyFill="1" applyBorder="1" applyAlignment="1">
      <alignment horizontal="left" vertical="top" wrapText="1"/>
    </xf>
    <xf numFmtId="0" fontId="5" fillId="12" borderId="2" xfId="0" applyNumberFormat="1" applyFont="1" applyFill="1" applyBorder="1" applyAlignment="1">
      <alignment horizontal="left" vertical="top" wrapText="1"/>
    </xf>
    <xf numFmtId="0" fontId="5" fillId="12" borderId="3" xfId="0" applyNumberFormat="1" applyFont="1" applyFill="1" applyBorder="1" applyAlignment="1">
      <alignment horizontal="left" vertical="top" wrapText="1"/>
    </xf>
    <xf numFmtId="0" fontId="5" fillId="12" borderId="4" xfId="0" applyNumberFormat="1" applyFont="1" applyFill="1" applyBorder="1" applyAlignment="1">
      <alignment horizontal="left" vertical="top" wrapText="1"/>
    </xf>
    <xf numFmtId="0" fontId="5" fillId="12" borderId="0" xfId="0" applyNumberFormat="1" applyFont="1" applyFill="1" applyBorder="1" applyAlignment="1">
      <alignment horizontal="left" vertical="top" wrapText="1"/>
    </xf>
    <xf numFmtId="0" fontId="5" fillId="12" borderId="5" xfId="0" applyNumberFormat="1" applyFont="1" applyFill="1" applyBorder="1" applyAlignment="1">
      <alignment horizontal="left" vertical="top" wrapText="1"/>
    </xf>
    <xf numFmtId="0" fontId="5" fillId="12" borderId="6" xfId="0" applyNumberFormat="1" applyFont="1" applyFill="1" applyBorder="1" applyAlignment="1">
      <alignment horizontal="left" vertical="top" wrapText="1"/>
    </xf>
    <xf numFmtId="0" fontId="5" fillId="12" borderId="7" xfId="0" applyNumberFormat="1" applyFont="1" applyFill="1" applyBorder="1" applyAlignment="1">
      <alignment horizontal="left" vertical="top" wrapText="1"/>
    </xf>
    <xf numFmtId="0" fontId="5" fillId="12" borderId="8" xfId="0" applyNumberFormat="1" applyFont="1" applyFill="1" applyBorder="1" applyAlignment="1">
      <alignment horizontal="left" vertical="top" wrapText="1"/>
    </xf>
    <xf numFmtId="0" fontId="6" fillId="8" borderId="9" xfId="0" applyNumberFormat="1" applyFont="1" applyFill="1" applyBorder="1" applyAlignment="1">
      <alignment horizontal="center" vertical="center" wrapText="1"/>
    </xf>
    <xf numFmtId="0" fontId="6" fillId="8" borderId="10" xfId="0" applyNumberFormat="1" applyFont="1" applyFill="1" applyBorder="1" applyAlignment="1">
      <alignment horizontal="center" vertical="center" wrapText="1"/>
    </xf>
    <xf numFmtId="0" fontId="25" fillId="5" borderId="9" xfId="0" applyNumberFormat="1" applyFont="1" applyFill="1" applyBorder="1" applyAlignment="1">
      <alignment horizontal="center" vertical="center" wrapText="1"/>
    </xf>
    <xf numFmtId="0" fontId="25" fillId="5" borderId="10" xfId="0" applyNumberFormat="1" applyFont="1" applyFill="1" applyBorder="1" applyAlignment="1">
      <alignment horizontal="center" vertical="center" wrapText="1"/>
    </xf>
    <xf numFmtId="0" fontId="25" fillId="4" borderId="9" xfId="0" applyNumberFormat="1" applyFont="1" applyFill="1" applyBorder="1" applyAlignment="1">
      <alignment horizontal="center" vertical="center" wrapText="1"/>
    </xf>
    <xf numFmtId="0" fontId="25" fillId="4" borderId="10" xfId="0" applyNumberFormat="1" applyFont="1" applyFill="1" applyBorder="1" applyAlignment="1">
      <alignment horizontal="center" vertical="center" wrapText="1"/>
    </xf>
  </cellXfs>
  <cellStyles count="1">
    <cellStyle name="Normal" xfId="0" builtinId="0"/>
  </cellStyles>
  <dxfs count="3">
    <dxf>
      <font>
        <b/>
        <color rgb="FF3A7D5D"/>
      </font>
      <fill>
        <patternFill patternType="solid">
          <bgColor rgb="FFE8F3F1"/>
        </patternFill>
      </fill>
    </dxf>
    <dxf>
      <font>
        <b/>
        <color rgb="FFB38B2D"/>
      </font>
      <fill>
        <patternFill patternType="solid">
          <bgColor rgb="FFF7F1E3"/>
        </patternFill>
      </fill>
    </dxf>
    <dxf>
      <font>
        <b/>
        <color rgb="FFA84A44"/>
      </font>
      <fill>
        <patternFill patternType="solid">
          <bgColor rgb="FFF7EAE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a:t>Average SWOT Priority by Quadrant</a:t>
            </a:r>
          </a:p>
        </c:rich>
      </c:tx>
      <c:overlay val="0"/>
    </c:title>
    <c:autoTitleDeleted val="0"/>
    <c:plotArea>
      <c:layout/>
      <c:barChart>
        <c:barDir val="col"/>
        <c:grouping val="clustered"/>
        <c:varyColors val="0"/>
        <c:ser>
          <c:idx val="0"/>
          <c:order val="0"/>
          <c:tx>
            <c:v>Average priority</c:v>
          </c:tx>
          <c:invertIfNegative val="1"/>
          <c:cat>
            <c:strRef>
              <c:f>'03_Worked_Example'!$G$40:$G$43</c:f>
              <c:strCache>
                <c:ptCount val="4"/>
                <c:pt idx="0">
                  <c:v>Strength</c:v>
                </c:pt>
                <c:pt idx="1">
                  <c:v>Weakness</c:v>
                </c:pt>
                <c:pt idx="2">
                  <c:v>Opportunity</c:v>
                </c:pt>
                <c:pt idx="3">
                  <c:v>Threat</c:v>
                </c:pt>
              </c:strCache>
            </c:strRef>
          </c:cat>
          <c:val>
            <c:numRef>
              <c:f>'03_Worked_Example'!$H$40:$H$43</c:f>
              <c:numCache>
                <c:formatCode>General</c:formatCode>
                <c:ptCount val="4"/>
                <c:pt idx="0">
                  <c:v>14.9</c:v>
                </c:pt>
                <c:pt idx="1">
                  <c:v>18</c:v>
                </c:pt>
                <c:pt idx="2">
                  <c:v>15.9</c:v>
                </c:pt>
                <c:pt idx="3">
                  <c:v>17.3</c:v>
                </c:pt>
              </c:numCache>
            </c:numRef>
          </c:val>
          <c:extLst>
            <c:ext xmlns:c16="http://schemas.microsoft.com/office/drawing/2014/chart" uri="{C3380CC4-5D6E-409C-BE32-E72D297353CC}">
              <c16:uniqueId val="{00000000-A552-497A-8AB7-652C89F58C5A}"/>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Revenue Growth</a:t>
            </a:r>
          </a:p>
        </c:rich>
      </c:tx>
      <c:layout/>
      <c:overlay val="0"/>
    </c:title>
    <c:autoTitleDeleted val="0"/>
    <c:plotArea>
      <c:layout/>
      <c:lineChart>
        <c:grouping val="standard"/>
        <c:varyColors val="1"/>
        <c:ser>
          <c:idx val="0"/>
          <c:order val="0"/>
          <c:tx>
            <c:v>Revenue (USD bn)</c:v>
          </c:tx>
          <c:cat>
            <c:strRef>
              <c:f>'04_Executive_Dashboard'!$A$34:$A$36</c:f>
              <c:strCache>
                <c:ptCount val="3"/>
                <c:pt idx="0">
                  <c:v>FY2023</c:v>
                </c:pt>
                <c:pt idx="1">
                  <c:v>FY2024</c:v>
                </c:pt>
                <c:pt idx="2">
                  <c:v>FY2025</c:v>
                </c:pt>
              </c:strCache>
            </c:strRef>
          </c:cat>
          <c:val>
            <c:numRef>
              <c:f>'04_Executive_Dashboard'!$B$34:$B$36</c:f>
              <c:numCache>
                <c:formatCode>General</c:formatCode>
                <c:ptCount val="3"/>
                <c:pt idx="0">
                  <c:v>7.4</c:v>
                </c:pt>
                <c:pt idx="1">
                  <c:v>8</c:v>
                </c:pt>
                <c:pt idx="2">
                  <c:v>8.6</c:v>
                </c:pt>
              </c:numCache>
            </c:numRef>
          </c:val>
          <c:smooth val="0"/>
          <c:extLst>
            <c:ext xmlns:c16="http://schemas.microsoft.com/office/drawing/2014/chart" uri="{C3380CC4-5D6E-409C-BE32-E72D297353CC}">
              <c16:uniqueId val="{00000000-C540-402F-AAB0-1A80E2924895}"/>
            </c:ext>
          </c:extLst>
        </c:ser>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 sourceLinked="0"/>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Margin, Delivery and Recurring Revenue</a:t>
            </a:r>
          </a:p>
        </c:rich>
      </c:tx>
      <c:layout/>
      <c:overlay val="0"/>
    </c:title>
    <c:autoTitleDeleted val="0"/>
    <c:plotArea>
      <c:layout/>
      <c:lineChart>
        <c:grouping val="standard"/>
        <c:varyColors val="1"/>
        <c:ser>
          <c:idx val="0"/>
          <c:order val="0"/>
          <c:tx>
            <c:v>EBITDA margin</c:v>
          </c:tx>
          <c:cat>
            <c:strRef>
              <c:f>'04_Executive_Dashboard'!$G$34:$G$36</c:f>
              <c:strCache>
                <c:ptCount val="3"/>
                <c:pt idx="0">
                  <c:v>FY2023</c:v>
                </c:pt>
                <c:pt idx="1">
                  <c:v>FY2024</c:v>
                </c:pt>
                <c:pt idx="2">
                  <c:v>FY2025</c:v>
                </c:pt>
              </c:strCache>
            </c:strRef>
          </c:cat>
          <c:val>
            <c:numRef>
              <c:f>'04_Executive_Dashboard'!$H$34:$H$36</c:f>
              <c:numCache>
                <c:formatCode>0.0%</c:formatCode>
                <c:ptCount val="3"/>
                <c:pt idx="0">
                  <c:v>0.13800000000000001</c:v>
                </c:pt>
                <c:pt idx="1">
                  <c:v>0.14499999999999999</c:v>
                </c:pt>
                <c:pt idx="2">
                  <c:v>0.13900000000000001</c:v>
                </c:pt>
              </c:numCache>
            </c:numRef>
          </c:val>
          <c:smooth val="0"/>
          <c:extLst>
            <c:ext xmlns:c16="http://schemas.microsoft.com/office/drawing/2014/chart" uri="{C3380CC4-5D6E-409C-BE32-E72D297353CC}">
              <c16:uniqueId val="{00000000-6DB2-49D9-9F10-7C401ED7A1CE}"/>
            </c:ext>
          </c:extLst>
        </c:ser>
        <c:ser>
          <c:idx val="1"/>
          <c:order val="1"/>
          <c:tx>
            <c:v>On-time delivery</c:v>
          </c:tx>
          <c:cat>
            <c:strRef>
              <c:f>'04_Executive_Dashboard'!$G$34:$G$36</c:f>
              <c:strCache>
                <c:ptCount val="3"/>
                <c:pt idx="0">
                  <c:v>FY2023</c:v>
                </c:pt>
                <c:pt idx="1">
                  <c:v>FY2024</c:v>
                </c:pt>
                <c:pt idx="2">
                  <c:v>FY2025</c:v>
                </c:pt>
              </c:strCache>
            </c:strRef>
          </c:cat>
          <c:val>
            <c:numRef>
              <c:f>'04_Executive_Dashboard'!$I$34:$I$36</c:f>
              <c:numCache>
                <c:formatCode>0.0%</c:formatCode>
                <c:ptCount val="3"/>
                <c:pt idx="0">
                  <c:v>0.91</c:v>
                </c:pt>
                <c:pt idx="1">
                  <c:v>0.89</c:v>
                </c:pt>
                <c:pt idx="2">
                  <c:v>0.86</c:v>
                </c:pt>
              </c:numCache>
            </c:numRef>
          </c:val>
          <c:smooth val="0"/>
          <c:extLst>
            <c:ext xmlns:c16="http://schemas.microsoft.com/office/drawing/2014/chart" uri="{C3380CC4-5D6E-409C-BE32-E72D297353CC}">
              <c16:uniqueId val="{00000001-6DB2-49D9-9F10-7C401ED7A1CE}"/>
            </c:ext>
          </c:extLst>
        </c:ser>
        <c:ser>
          <c:idx val="2"/>
          <c:order val="2"/>
          <c:tx>
            <c:v>Recurring revenue</c:v>
          </c:tx>
          <c:cat>
            <c:strRef>
              <c:f>'04_Executive_Dashboard'!$G$34:$G$36</c:f>
              <c:strCache>
                <c:ptCount val="3"/>
                <c:pt idx="0">
                  <c:v>FY2023</c:v>
                </c:pt>
                <c:pt idx="1">
                  <c:v>FY2024</c:v>
                </c:pt>
                <c:pt idx="2">
                  <c:v>FY2025</c:v>
                </c:pt>
              </c:strCache>
            </c:strRef>
          </c:cat>
          <c:val>
            <c:numRef>
              <c:f>'04_Executive_Dashboard'!$J$34:$J$36</c:f>
              <c:numCache>
                <c:formatCode>0.0%</c:formatCode>
                <c:ptCount val="3"/>
                <c:pt idx="0">
                  <c:v>0.11</c:v>
                </c:pt>
                <c:pt idx="1">
                  <c:v>0.14000000000000001</c:v>
                </c:pt>
                <c:pt idx="2">
                  <c:v>0.18</c:v>
                </c:pt>
              </c:numCache>
            </c:numRef>
          </c:val>
          <c:smooth val="0"/>
          <c:extLst>
            <c:ext xmlns:c16="http://schemas.microsoft.com/office/drawing/2014/chart" uri="{C3380CC4-5D6E-409C-BE32-E72D297353CC}">
              <c16:uniqueId val="{00000002-6DB2-49D9-9F10-7C401ED7A1CE}"/>
            </c:ext>
          </c:extLst>
        </c:ser>
        <c:dLbls>
          <c:showLegendKey val="0"/>
          <c:showVal val="0"/>
          <c:showCatName val="0"/>
          <c:showSerName val="0"/>
          <c:showPercent val="0"/>
          <c:showBubbleSize val="0"/>
        </c:dLbls>
        <c:marker val="1"/>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 sourceLinked="0"/>
        <c:majorTickMark val="none"/>
        <c:minorTickMark val="none"/>
        <c:tickLblPos val="nextTo"/>
        <c:crossAx val="48650112"/>
        <c:crosses val="autoZero"/>
        <c:crossBetween val="between"/>
      </c:valAx>
    </c:plotArea>
    <c:legend>
      <c:legendPos val="b"/>
      <c:layout/>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0</xdr:colOff>
      <xdr:row>44</xdr:row>
      <xdr:rowOff>0</xdr:rowOff>
    </xdr:from>
    <xdr:to>
      <xdr:col>11</xdr:col>
      <xdr:colOff>0</xdr:colOff>
      <xdr:row>60</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37</xdr:row>
      <xdr:rowOff>0</xdr:rowOff>
    </xdr:from>
    <xdr:to>
      <xdr:col>6</xdr:col>
      <xdr:colOff>0</xdr:colOff>
      <xdr:row>52</xdr:row>
      <xdr:rowOff>0</xdr:rowOff>
    </xdr:to>
    <xdr:graphicFrame macro="">
      <xdr:nvGraphicFramePr>
        <xdr:cNvPr id="2"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37</xdr:row>
      <xdr:rowOff>0</xdr:rowOff>
    </xdr:from>
    <xdr:to>
      <xdr:col>12</xdr:col>
      <xdr:colOff>0</xdr:colOff>
      <xdr:row>52</xdr:row>
      <xdr:rowOff>0</xdr:rowOff>
    </xdr:to>
    <xdr:graphicFrame macro="">
      <xdr:nvGraphicFramePr>
        <xdr:cNvPr id="3" name="Chart"/>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topLeftCell="A18" workbookViewId="0">
      <selection activeCell="A32" sqref="A32:J32"/>
    </sheetView>
  </sheetViews>
  <sheetFormatPr defaultRowHeight="14"/>
  <cols>
    <col min="1" max="1" width="8" customWidth="1"/>
    <col min="2" max="2" width="24" customWidth="1"/>
    <col min="3" max="10" width="16" customWidth="1"/>
  </cols>
  <sheetData>
    <row r="1" spans="1:10" ht="20" customHeight="1">
      <c r="A1" s="84" t="s">
        <v>0</v>
      </c>
      <c r="B1" s="84"/>
      <c r="C1" s="84"/>
      <c r="D1" s="84"/>
      <c r="E1" s="84"/>
      <c r="F1" s="84"/>
      <c r="G1" s="84"/>
      <c r="H1" s="84"/>
      <c r="I1" s="84"/>
      <c r="J1" s="84"/>
    </row>
    <row r="2" spans="1:10" ht="14" customHeight="1">
      <c r="A2" s="85" t="s">
        <v>1</v>
      </c>
      <c r="B2" s="85"/>
      <c r="C2" s="85"/>
      <c r="D2" s="85"/>
      <c r="E2" s="85"/>
      <c r="F2" s="85"/>
      <c r="G2" s="85"/>
      <c r="H2" s="85"/>
      <c r="I2" s="85"/>
      <c r="J2" s="85"/>
    </row>
    <row r="3" spans="1:10" ht="12" customHeight="1">
      <c r="A3" s="86" t="s">
        <v>322</v>
      </c>
      <c r="B3" s="86"/>
      <c r="C3" s="86"/>
      <c r="D3" s="86"/>
      <c r="E3" s="86"/>
      <c r="F3" s="86"/>
      <c r="G3" s="86"/>
      <c r="H3" s="86"/>
      <c r="I3" s="86"/>
      <c r="J3" s="86"/>
    </row>
    <row r="5" spans="1:10" ht="14.65" customHeight="1">
      <c r="A5" s="87" t="s">
        <v>2</v>
      </c>
      <c r="B5" s="87"/>
      <c r="C5" s="87"/>
      <c r="D5" s="87"/>
      <c r="E5" s="87"/>
      <c r="F5" s="87"/>
      <c r="G5" s="87"/>
      <c r="H5" s="87"/>
      <c r="I5" s="87"/>
      <c r="J5" s="87"/>
    </row>
    <row r="6" spans="1:10">
      <c r="A6" s="88" t="s">
        <v>3</v>
      </c>
      <c r="B6" s="89"/>
      <c r="C6" s="89"/>
      <c r="D6" s="89"/>
      <c r="E6" s="89"/>
      <c r="F6" s="89"/>
      <c r="G6" s="89"/>
      <c r="H6" s="89"/>
      <c r="I6" s="89"/>
      <c r="J6" s="90"/>
    </row>
    <row r="7" spans="1:10">
      <c r="A7" s="91"/>
      <c r="B7" s="92"/>
      <c r="C7" s="92"/>
      <c r="D7" s="92"/>
      <c r="E7" s="92"/>
      <c r="F7" s="92"/>
      <c r="G7" s="92"/>
      <c r="H7" s="92"/>
      <c r="I7" s="92"/>
      <c r="J7" s="93"/>
    </row>
    <row r="8" spans="1:10">
      <c r="A8" s="94"/>
      <c r="B8" s="95"/>
      <c r="C8" s="95"/>
      <c r="D8" s="95"/>
      <c r="E8" s="95"/>
      <c r="F8" s="95"/>
      <c r="G8" s="95"/>
      <c r="H8" s="95"/>
      <c r="I8" s="95"/>
      <c r="J8" s="96"/>
    </row>
    <row r="10" spans="1:10" ht="14.65" customHeight="1">
      <c r="A10" s="87" t="s">
        <v>4</v>
      </c>
      <c r="B10" s="87"/>
      <c r="C10" s="87"/>
      <c r="D10" s="87"/>
      <c r="E10" s="87"/>
      <c r="F10" s="87"/>
      <c r="G10" s="87"/>
      <c r="H10" s="87"/>
      <c r="I10" s="87"/>
      <c r="J10" s="87"/>
    </row>
    <row r="11" spans="1:10">
      <c r="A11" s="1" t="s">
        <v>5</v>
      </c>
      <c r="B11" s="2" t="s">
        <v>6</v>
      </c>
      <c r="C11" s="97" t="s">
        <v>7</v>
      </c>
      <c r="D11" s="97"/>
      <c r="E11" s="97"/>
      <c r="F11" s="97"/>
      <c r="G11" s="97"/>
      <c r="H11" s="97"/>
      <c r="I11" s="97"/>
      <c r="J11" s="98"/>
    </row>
    <row r="12" spans="1:10" ht="22.65" customHeight="1">
      <c r="A12" s="4" t="s">
        <v>8</v>
      </c>
      <c r="B12" s="3" t="s">
        <v>9</v>
      </c>
      <c r="C12" s="99" t="s">
        <v>10</v>
      </c>
      <c r="D12" s="99"/>
      <c r="E12" s="99"/>
      <c r="F12" s="99"/>
      <c r="G12" s="99"/>
      <c r="H12" s="99"/>
      <c r="I12" s="99"/>
      <c r="J12" s="100"/>
    </row>
    <row r="13" spans="1:10" ht="22.65" customHeight="1">
      <c r="A13" s="6" t="s">
        <v>11</v>
      </c>
      <c r="B13" s="5" t="s">
        <v>12</v>
      </c>
      <c r="C13" s="101" t="s">
        <v>13</v>
      </c>
      <c r="D13" s="101"/>
      <c r="E13" s="101"/>
      <c r="F13" s="101"/>
      <c r="G13" s="101"/>
      <c r="H13" s="101"/>
      <c r="I13" s="101"/>
      <c r="J13" s="102"/>
    </row>
    <row r="14" spans="1:10" ht="22.65" customHeight="1">
      <c r="A14" s="4" t="s">
        <v>14</v>
      </c>
      <c r="B14" s="3" t="s">
        <v>15</v>
      </c>
      <c r="C14" s="99" t="s">
        <v>16</v>
      </c>
      <c r="D14" s="99"/>
      <c r="E14" s="99"/>
      <c r="F14" s="99"/>
      <c r="G14" s="99"/>
      <c r="H14" s="99"/>
      <c r="I14" s="99"/>
      <c r="J14" s="100"/>
    </row>
    <row r="15" spans="1:10" ht="22.65" customHeight="1">
      <c r="A15" s="6" t="s">
        <v>17</v>
      </c>
      <c r="B15" s="5" t="s">
        <v>18</v>
      </c>
      <c r="C15" s="101" t="s">
        <v>19</v>
      </c>
      <c r="D15" s="101"/>
      <c r="E15" s="101"/>
      <c r="F15" s="101"/>
      <c r="G15" s="101"/>
      <c r="H15" s="101"/>
      <c r="I15" s="101"/>
      <c r="J15" s="102"/>
    </row>
    <row r="16" spans="1:10" ht="22.65" customHeight="1">
      <c r="A16" s="4" t="s">
        <v>20</v>
      </c>
      <c r="B16" s="3" t="s">
        <v>21</v>
      </c>
      <c r="C16" s="99" t="s">
        <v>22</v>
      </c>
      <c r="D16" s="99"/>
      <c r="E16" s="99"/>
      <c r="F16" s="99"/>
      <c r="G16" s="99"/>
      <c r="H16" s="99"/>
      <c r="I16" s="99"/>
      <c r="J16" s="100"/>
    </row>
    <row r="18" spans="1:10" ht="14.65" customHeight="1">
      <c r="A18" s="87" t="s">
        <v>23</v>
      </c>
      <c r="B18" s="87"/>
      <c r="C18" s="87"/>
      <c r="D18" s="87"/>
      <c r="E18" s="87"/>
      <c r="F18" s="87"/>
      <c r="G18" s="87"/>
      <c r="H18" s="87"/>
      <c r="I18" s="87"/>
      <c r="J18" s="87"/>
    </row>
    <row r="19" spans="1:10">
      <c r="A19" s="7" t="s">
        <v>24</v>
      </c>
      <c r="B19" s="103" t="s">
        <v>25</v>
      </c>
      <c r="C19" s="103"/>
      <c r="D19" s="103" t="s">
        <v>26</v>
      </c>
      <c r="E19" s="103"/>
      <c r="F19" s="103" t="s">
        <v>27</v>
      </c>
      <c r="G19" s="103"/>
      <c r="H19" s="103" t="s">
        <v>28</v>
      </c>
      <c r="I19" s="103"/>
      <c r="J19" s="104"/>
    </row>
    <row r="20" spans="1:10" ht="28" customHeight="1">
      <c r="A20" s="9" t="s">
        <v>29</v>
      </c>
      <c r="B20" s="105" t="s">
        <v>30</v>
      </c>
      <c r="C20" s="105"/>
      <c r="D20" s="105" t="s">
        <v>31</v>
      </c>
      <c r="E20" s="105"/>
      <c r="F20" s="105" t="s">
        <v>32</v>
      </c>
      <c r="G20" s="105"/>
      <c r="H20" s="105" t="s">
        <v>33</v>
      </c>
      <c r="I20" s="105"/>
      <c r="J20" s="106"/>
    </row>
    <row r="21" spans="1:10" ht="28" customHeight="1">
      <c r="A21" s="12" t="s">
        <v>34</v>
      </c>
      <c r="B21" s="107" t="s">
        <v>35</v>
      </c>
      <c r="C21" s="107"/>
      <c r="D21" s="107" t="s">
        <v>36</v>
      </c>
      <c r="E21" s="107"/>
      <c r="F21" s="107" t="s">
        <v>37</v>
      </c>
      <c r="G21" s="107"/>
      <c r="H21" s="107" t="s">
        <v>38</v>
      </c>
      <c r="I21" s="107"/>
      <c r="J21" s="108"/>
    </row>
    <row r="22" spans="1:10" ht="28" customHeight="1">
      <c r="A22" s="9" t="s">
        <v>39</v>
      </c>
      <c r="B22" s="105" t="s">
        <v>40</v>
      </c>
      <c r="C22" s="105"/>
      <c r="D22" s="105" t="s">
        <v>41</v>
      </c>
      <c r="E22" s="105"/>
      <c r="F22" s="105" t="s">
        <v>42</v>
      </c>
      <c r="G22" s="105"/>
      <c r="H22" s="105" t="s">
        <v>43</v>
      </c>
      <c r="I22" s="105"/>
      <c r="J22" s="106"/>
    </row>
    <row r="25" spans="1:10" ht="14.65" customHeight="1">
      <c r="A25" s="87" t="s">
        <v>44</v>
      </c>
      <c r="B25" s="87"/>
      <c r="C25" s="87"/>
      <c r="D25" s="87"/>
      <c r="E25" s="87"/>
      <c r="F25" s="87"/>
      <c r="G25" s="87"/>
      <c r="H25" s="87"/>
      <c r="I25" s="87"/>
      <c r="J25" s="87"/>
    </row>
    <row r="26" spans="1:10">
      <c r="A26" s="109" t="s">
        <v>45</v>
      </c>
      <c r="B26" s="110"/>
      <c r="C26" s="110"/>
      <c r="D26" s="110"/>
      <c r="E26" s="110"/>
      <c r="F26" s="110"/>
      <c r="G26" s="110"/>
      <c r="H26" s="110"/>
      <c r="I26" s="110"/>
      <c r="J26" s="111"/>
    </row>
    <row r="27" spans="1:10">
      <c r="A27" s="112"/>
      <c r="B27" s="113"/>
      <c r="C27" s="113"/>
      <c r="D27" s="113"/>
      <c r="E27" s="113"/>
      <c r="F27" s="113"/>
      <c r="G27" s="113"/>
      <c r="H27" s="113"/>
      <c r="I27" s="113"/>
      <c r="J27" s="114"/>
    </row>
    <row r="28" spans="1:10">
      <c r="A28" s="112"/>
      <c r="B28" s="113"/>
      <c r="C28" s="113"/>
      <c r="D28" s="113"/>
      <c r="E28" s="113"/>
      <c r="F28" s="113"/>
      <c r="G28" s="113"/>
      <c r="H28" s="113"/>
      <c r="I28" s="113"/>
      <c r="J28" s="114"/>
    </row>
    <row r="29" spans="1:10">
      <c r="A29" s="115"/>
      <c r="B29" s="116"/>
      <c r="C29" s="116"/>
      <c r="D29" s="116"/>
      <c r="E29" s="116"/>
      <c r="F29" s="116"/>
      <c r="G29" s="116"/>
      <c r="H29" s="116"/>
      <c r="I29" s="116"/>
      <c r="J29" s="117"/>
    </row>
    <row r="32" spans="1:10" ht="13.4" customHeight="1">
      <c r="A32" s="118" t="s">
        <v>46</v>
      </c>
      <c r="B32" s="118"/>
      <c r="C32" s="118"/>
      <c r="D32" s="118"/>
      <c r="E32" s="118"/>
      <c r="F32" s="118"/>
      <c r="G32" s="118"/>
      <c r="H32" s="118"/>
      <c r="I32" s="118"/>
      <c r="J32" s="118"/>
    </row>
  </sheetData>
  <mergeCells count="32">
    <mergeCell ref="A26:J29"/>
    <mergeCell ref="A32:J32"/>
    <mergeCell ref="B22:C22"/>
    <mergeCell ref="D22:E22"/>
    <mergeCell ref="F22:G22"/>
    <mergeCell ref="H22:J22"/>
    <mergeCell ref="A25:J25"/>
    <mergeCell ref="B20:C20"/>
    <mergeCell ref="D20:E20"/>
    <mergeCell ref="F20:G20"/>
    <mergeCell ref="H20:J20"/>
    <mergeCell ref="B21:C21"/>
    <mergeCell ref="D21:E21"/>
    <mergeCell ref="F21:G21"/>
    <mergeCell ref="H21:J21"/>
    <mergeCell ref="C15:J15"/>
    <mergeCell ref="C16:J16"/>
    <mergeCell ref="A18:J18"/>
    <mergeCell ref="B19:C19"/>
    <mergeCell ref="D19:E19"/>
    <mergeCell ref="F19:G19"/>
    <mergeCell ref="H19:J19"/>
    <mergeCell ref="A10:J10"/>
    <mergeCell ref="C11:J11"/>
    <mergeCell ref="C12:J12"/>
    <mergeCell ref="C13:J13"/>
    <mergeCell ref="C14:J14"/>
    <mergeCell ref="A1:J1"/>
    <mergeCell ref="A2:J2"/>
    <mergeCell ref="A3:J3"/>
    <mergeCell ref="A5:J5"/>
    <mergeCell ref="A6:J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abSelected="1" workbookViewId="0">
      <selection activeCell="A4" sqref="A4"/>
    </sheetView>
  </sheetViews>
  <sheetFormatPr defaultRowHeight="14"/>
  <cols>
    <col min="1" max="1" width="20" customWidth="1"/>
    <col min="2" max="5" width="12" customWidth="1"/>
    <col min="6" max="7" width="14" customWidth="1"/>
    <col min="8" max="9" width="17" customWidth="1"/>
    <col min="10" max="11" width="14" customWidth="1"/>
  </cols>
  <sheetData>
    <row r="1" spans="1:11" ht="20" customHeight="1">
      <c r="A1" s="84" t="s">
        <v>47</v>
      </c>
      <c r="B1" s="84"/>
      <c r="C1" s="84"/>
      <c r="D1" s="84"/>
      <c r="E1" s="84"/>
      <c r="F1" s="84"/>
      <c r="G1" s="84"/>
      <c r="H1" s="84"/>
      <c r="I1" s="84"/>
      <c r="J1" s="84"/>
      <c r="K1" s="84"/>
    </row>
    <row r="2" spans="1:11" ht="14" customHeight="1">
      <c r="A2" s="85" t="s">
        <v>48</v>
      </c>
      <c r="B2" s="85"/>
      <c r="C2" s="85"/>
      <c r="D2" s="85"/>
      <c r="E2" s="85"/>
      <c r="F2" s="85"/>
      <c r="G2" s="85"/>
      <c r="H2" s="85"/>
      <c r="I2" s="85"/>
      <c r="J2" s="85"/>
      <c r="K2" s="85"/>
    </row>
    <row r="3" spans="1:11" ht="12" customHeight="1">
      <c r="A3" s="86" t="s">
        <v>322</v>
      </c>
      <c r="B3" s="86"/>
      <c r="C3" s="86"/>
      <c r="D3" s="86"/>
      <c r="E3" s="86"/>
      <c r="F3" s="86"/>
      <c r="G3" s="86"/>
      <c r="H3" s="86"/>
      <c r="I3" s="86"/>
      <c r="J3" s="86"/>
      <c r="K3" s="86"/>
    </row>
    <row r="5" spans="1:11" ht="14.65" customHeight="1">
      <c r="A5" s="87" t="s">
        <v>49</v>
      </c>
      <c r="B5" s="87"/>
      <c r="C5" s="87"/>
      <c r="D5" s="87"/>
      <c r="E5" s="87"/>
      <c r="F5" s="87"/>
      <c r="G5" s="87"/>
      <c r="H5" s="87"/>
      <c r="I5" s="87"/>
      <c r="J5" s="87"/>
      <c r="K5" s="87"/>
    </row>
    <row r="6" spans="1:11">
      <c r="A6" s="88" t="s">
        <v>50</v>
      </c>
      <c r="B6" s="89"/>
      <c r="C6" s="89"/>
      <c r="D6" s="89"/>
      <c r="E6" s="89"/>
      <c r="F6" s="89"/>
      <c r="G6" s="89"/>
      <c r="H6" s="89"/>
      <c r="I6" s="89"/>
      <c r="J6" s="89"/>
      <c r="K6" s="90"/>
    </row>
    <row r="7" spans="1:11">
      <c r="A7" s="91"/>
      <c r="B7" s="92"/>
      <c r="C7" s="92"/>
      <c r="D7" s="92"/>
      <c r="E7" s="92"/>
      <c r="F7" s="92"/>
      <c r="G7" s="92"/>
      <c r="H7" s="92"/>
      <c r="I7" s="92"/>
      <c r="J7" s="92"/>
      <c r="K7" s="93"/>
    </row>
    <row r="8" spans="1:11">
      <c r="A8" s="91"/>
      <c r="B8" s="92"/>
      <c r="C8" s="92"/>
      <c r="D8" s="92"/>
      <c r="E8" s="92"/>
      <c r="F8" s="92"/>
      <c r="G8" s="92"/>
      <c r="H8" s="92"/>
      <c r="I8" s="92"/>
      <c r="J8" s="92"/>
      <c r="K8" s="93"/>
    </row>
    <row r="9" spans="1:11">
      <c r="A9" s="91"/>
      <c r="B9" s="92"/>
      <c r="C9" s="92"/>
      <c r="D9" s="92"/>
      <c r="E9" s="92"/>
      <c r="F9" s="92"/>
      <c r="G9" s="92"/>
      <c r="H9" s="92"/>
      <c r="I9" s="92"/>
      <c r="J9" s="92"/>
      <c r="K9" s="93"/>
    </row>
    <row r="10" spans="1:11">
      <c r="A10" s="91"/>
      <c r="B10" s="92"/>
      <c r="C10" s="92"/>
      <c r="D10" s="92"/>
      <c r="E10" s="92"/>
      <c r="F10" s="92"/>
      <c r="G10" s="92"/>
      <c r="H10" s="92"/>
      <c r="I10" s="92"/>
      <c r="J10" s="92"/>
      <c r="K10" s="93"/>
    </row>
    <row r="11" spans="1:11">
      <c r="A11" s="94"/>
      <c r="B11" s="95"/>
      <c r="C11" s="95"/>
      <c r="D11" s="95"/>
      <c r="E11" s="95"/>
      <c r="F11" s="95"/>
      <c r="G11" s="95"/>
      <c r="H11" s="95"/>
      <c r="I11" s="95"/>
      <c r="J11" s="95"/>
      <c r="K11" s="96"/>
    </row>
    <row r="13" spans="1:11" ht="14.65" customHeight="1">
      <c r="A13" s="87" t="s">
        <v>51</v>
      </c>
      <c r="B13" s="87"/>
      <c r="C13" s="87"/>
      <c r="D13" s="87"/>
      <c r="E13" s="87"/>
      <c r="F13" s="87"/>
      <c r="G13" s="87"/>
      <c r="H13" s="87"/>
      <c r="I13" s="87"/>
      <c r="J13" s="87"/>
      <c r="K13" s="87"/>
    </row>
    <row r="14" spans="1:11">
      <c r="A14" s="119" t="s">
        <v>24</v>
      </c>
      <c r="B14" s="97"/>
      <c r="C14" s="97"/>
      <c r="D14" s="97" t="s">
        <v>52</v>
      </c>
      <c r="E14" s="97"/>
      <c r="F14" s="97"/>
      <c r="G14" s="97"/>
      <c r="H14" s="97" t="s">
        <v>53</v>
      </c>
      <c r="I14" s="97"/>
      <c r="J14" s="97"/>
      <c r="K14" s="98"/>
    </row>
    <row r="15" spans="1:11" ht="26.65" customHeight="1">
      <c r="A15" s="120" t="s">
        <v>54</v>
      </c>
      <c r="B15" s="121"/>
      <c r="C15" s="121"/>
      <c r="D15" s="121" t="s">
        <v>55</v>
      </c>
      <c r="E15" s="121"/>
      <c r="F15" s="121"/>
      <c r="G15" s="121"/>
      <c r="H15" s="121" t="s">
        <v>56</v>
      </c>
      <c r="I15" s="121"/>
      <c r="J15" s="121"/>
      <c r="K15" s="122"/>
    </row>
    <row r="16" spans="1:11" ht="26.65" customHeight="1">
      <c r="A16" s="123" t="s">
        <v>57</v>
      </c>
      <c r="B16" s="107"/>
      <c r="C16" s="107"/>
      <c r="D16" s="107" t="s">
        <v>58</v>
      </c>
      <c r="E16" s="107"/>
      <c r="F16" s="107"/>
      <c r="G16" s="107"/>
      <c r="H16" s="107" t="s">
        <v>59</v>
      </c>
      <c r="I16" s="107"/>
      <c r="J16" s="107"/>
      <c r="K16" s="108"/>
    </row>
    <row r="17" spans="1:11" ht="26.65" customHeight="1">
      <c r="A17" s="120" t="s">
        <v>60</v>
      </c>
      <c r="B17" s="121"/>
      <c r="C17" s="121"/>
      <c r="D17" s="121" t="s">
        <v>61</v>
      </c>
      <c r="E17" s="121"/>
      <c r="F17" s="121"/>
      <c r="G17" s="121"/>
      <c r="H17" s="121" t="s">
        <v>62</v>
      </c>
      <c r="I17" s="121"/>
      <c r="J17" s="121"/>
      <c r="K17" s="122"/>
    </row>
    <row r="18" spans="1:11" ht="26.65" customHeight="1">
      <c r="A18" s="123" t="s">
        <v>63</v>
      </c>
      <c r="B18" s="107"/>
      <c r="C18" s="107"/>
      <c r="D18" s="107" t="s">
        <v>64</v>
      </c>
      <c r="E18" s="107"/>
      <c r="F18" s="107"/>
      <c r="G18" s="107"/>
      <c r="H18" s="107" t="s">
        <v>65</v>
      </c>
      <c r="I18" s="107"/>
      <c r="J18" s="107"/>
      <c r="K18" s="108"/>
    </row>
    <row r="19" spans="1:11" ht="26.65" customHeight="1">
      <c r="A19" s="120" t="s">
        <v>66</v>
      </c>
      <c r="B19" s="121"/>
      <c r="C19" s="121"/>
      <c r="D19" s="121" t="s">
        <v>67</v>
      </c>
      <c r="E19" s="121"/>
      <c r="F19" s="121"/>
      <c r="G19" s="121"/>
      <c r="H19" s="121" t="s">
        <v>68</v>
      </c>
      <c r="I19" s="121"/>
      <c r="J19" s="121"/>
      <c r="K19" s="122"/>
    </row>
    <row r="21" spans="1:11" ht="14.65" customHeight="1">
      <c r="A21" s="87" t="s">
        <v>69</v>
      </c>
      <c r="B21" s="87"/>
      <c r="C21" s="87"/>
      <c r="D21" s="87"/>
      <c r="E21" s="87"/>
      <c r="F21" s="87"/>
      <c r="G21" s="87"/>
      <c r="H21" s="87"/>
      <c r="I21" s="87"/>
      <c r="J21" s="87"/>
      <c r="K21" s="87"/>
    </row>
    <row r="22" spans="1:11">
      <c r="A22" s="7" t="s">
        <v>70</v>
      </c>
      <c r="B22" s="8" t="s">
        <v>71</v>
      </c>
      <c r="C22" s="8" t="s">
        <v>72</v>
      </c>
      <c r="D22" s="8" t="s">
        <v>73</v>
      </c>
      <c r="E22" s="8" t="s">
        <v>74</v>
      </c>
      <c r="F22" s="103" t="s">
        <v>75</v>
      </c>
      <c r="G22" s="103"/>
      <c r="H22" s="103" t="s">
        <v>76</v>
      </c>
      <c r="I22" s="103"/>
      <c r="J22" s="103" t="s">
        <v>77</v>
      </c>
      <c r="K22" s="104"/>
    </row>
    <row r="23" spans="1:11" ht="17.399999999999999" customHeight="1">
      <c r="A23" s="17" t="s">
        <v>78</v>
      </c>
      <c r="B23" s="16" t="s">
        <v>79</v>
      </c>
      <c r="C23" s="18">
        <v>7.4</v>
      </c>
      <c r="D23" s="18">
        <v>8</v>
      </c>
      <c r="E23" s="18">
        <v>8.6</v>
      </c>
      <c r="F23" s="124">
        <f>E23/D23-1</f>
        <v>7.4999999999999956E-2</v>
      </c>
      <c r="G23" s="125"/>
      <c r="H23" s="125" t="s">
        <v>80</v>
      </c>
      <c r="I23" s="125"/>
      <c r="J23" s="125" t="s">
        <v>81</v>
      </c>
      <c r="K23" s="126"/>
    </row>
    <row r="24" spans="1:11" ht="17.399999999999999" customHeight="1">
      <c r="A24" s="12" t="s">
        <v>82</v>
      </c>
      <c r="B24" s="20" t="s">
        <v>83</v>
      </c>
      <c r="C24" s="21">
        <v>0.13800000000000001</v>
      </c>
      <c r="D24" s="21">
        <v>0.14499999999999999</v>
      </c>
      <c r="E24" s="21">
        <v>0.13900000000000001</v>
      </c>
      <c r="F24" s="127">
        <f t="shared" ref="F24:F30" si="0">E24-D24</f>
        <v>-5.9999999999999776E-3</v>
      </c>
      <c r="G24" s="128"/>
      <c r="H24" s="128" t="s">
        <v>84</v>
      </c>
      <c r="I24" s="128"/>
      <c r="J24" s="128" t="s">
        <v>85</v>
      </c>
      <c r="K24" s="129"/>
    </row>
    <row r="25" spans="1:11" ht="17.399999999999999" customHeight="1">
      <c r="A25" s="17" t="s">
        <v>86</v>
      </c>
      <c r="B25" s="16" t="s">
        <v>83</v>
      </c>
      <c r="C25" s="19">
        <v>0.105</v>
      </c>
      <c r="D25" s="19">
        <v>0.112</v>
      </c>
      <c r="E25" s="19">
        <v>9.8000000000000004E-2</v>
      </c>
      <c r="F25" s="124">
        <f t="shared" si="0"/>
        <v>-1.3999999999999999E-2</v>
      </c>
      <c r="G25" s="125"/>
      <c r="H25" s="125" t="s">
        <v>87</v>
      </c>
      <c r="I25" s="125"/>
      <c r="J25" s="125" t="s">
        <v>85</v>
      </c>
      <c r="K25" s="126"/>
    </row>
    <row r="26" spans="1:11" ht="17.399999999999999" customHeight="1">
      <c r="A26" s="12" t="s">
        <v>88</v>
      </c>
      <c r="B26" s="20" t="s">
        <v>83</v>
      </c>
      <c r="C26" s="21">
        <v>0.91</v>
      </c>
      <c r="D26" s="21">
        <v>0.89</v>
      </c>
      <c r="E26" s="21">
        <v>0.86</v>
      </c>
      <c r="F26" s="127">
        <f t="shared" si="0"/>
        <v>-3.0000000000000027E-2</v>
      </c>
      <c r="G26" s="128"/>
      <c r="H26" s="128" t="s">
        <v>89</v>
      </c>
      <c r="I26" s="128"/>
      <c r="J26" s="128" t="s">
        <v>90</v>
      </c>
      <c r="K26" s="129"/>
    </row>
    <row r="27" spans="1:11" ht="17.399999999999999" customHeight="1">
      <c r="A27" s="17" t="s">
        <v>91</v>
      </c>
      <c r="B27" s="16" t="s">
        <v>92</v>
      </c>
      <c r="C27" s="18">
        <v>44</v>
      </c>
      <c r="D27" s="18">
        <v>46</v>
      </c>
      <c r="E27" s="18">
        <v>39</v>
      </c>
      <c r="F27" s="130">
        <f t="shared" si="0"/>
        <v>-7</v>
      </c>
      <c r="G27" s="125"/>
      <c r="H27" s="125" t="s">
        <v>93</v>
      </c>
      <c r="I27" s="125"/>
      <c r="J27" s="125" t="s">
        <v>85</v>
      </c>
      <c r="K27" s="126"/>
    </row>
    <row r="28" spans="1:11" ht="17.399999999999999" customHeight="1">
      <c r="A28" s="12" t="s">
        <v>94</v>
      </c>
      <c r="B28" s="20" t="s">
        <v>83</v>
      </c>
      <c r="C28" s="21">
        <v>0.11</v>
      </c>
      <c r="D28" s="21">
        <v>0.14000000000000001</v>
      </c>
      <c r="E28" s="21">
        <v>0.18</v>
      </c>
      <c r="F28" s="127">
        <f t="shared" si="0"/>
        <v>3.999999999999998E-2</v>
      </c>
      <c r="G28" s="128"/>
      <c r="H28" s="128" t="s">
        <v>95</v>
      </c>
      <c r="I28" s="128"/>
      <c r="J28" s="128" t="s">
        <v>81</v>
      </c>
      <c r="K28" s="129"/>
    </row>
    <row r="29" spans="1:11" ht="17.399999999999999" customHeight="1">
      <c r="A29" s="17" t="s">
        <v>96</v>
      </c>
      <c r="B29" s="16" t="s">
        <v>83</v>
      </c>
      <c r="C29" s="19">
        <v>0.12</v>
      </c>
      <c r="D29" s="19">
        <v>0.14000000000000001</v>
      </c>
      <c r="E29" s="19">
        <v>0.17</v>
      </c>
      <c r="F29" s="124">
        <f t="shared" si="0"/>
        <v>0.03</v>
      </c>
      <c r="G29" s="125"/>
      <c r="H29" s="125" t="s">
        <v>97</v>
      </c>
      <c r="I29" s="125"/>
      <c r="J29" s="125" t="s">
        <v>90</v>
      </c>
      <c r="K29" s="126"/>
    </row>
    <row r="30" spans="1:11" ht="17.399999999999999" customHeight="1">
      <c r="A30" s="12" t="s">
        <v>98</v>
      </c>
      <c r="B30" s="20" t="s">
        <v>99</v>
      </c>
      <c r="C30" s="22">
        <v>1.4</v>
      </c>
      <c r="D30" s="22">
        <v>1.7</v>
      </c>
      <c r="E30" s="22">
        <v>2.2000000000000002</v>
      </c>
      <c r="F30" s="131">
        <f t="shared" si="0"/>
        <v>0.50000000000000022</v>
      </c>
      <c r="G30" s="128"/>
      <c r="H30" s="128" t="s">
        <v>100</v>
      </c>
      <c r="I30" s="128"/>
      <c r="J30" s="128" t="s">
        <v>85</v>
      </c>
      <c r="K30" s="129"/>
    </row>
    <row r="32" spans="1:11" ht="14.65" customHeight="1">
      <c r="A32" s="87" t="s">
        <v>101</v>
      </c>
      <c r="B32" s="87"/>
      <c r="C32" s="87"/>
      <c r="D32" s="87"/>
      <c r="E32" s="87"/>
      <c r="F32" s="87"/>
      <c r="G32" s="87"/>
      <c r="H32" s="87"/>
      <c r="I32" s="87"/>
      <c r="J32" s="87"/>
      <c r="K32" s="87"/>
    </row>
    <row r="33" spans="1:11">
      <c r="A33" s="132" t="s">
        <v>102</v>
      </c>
      <c r="B33" s="133"/>
      <c r="C33" s="133"/>
      <c r="D33" s="133" t="s">
        <v>103</v>
      </c>
      <c r="E33" s="133"/>
      <c r="F33" s="133"/>
      <c r="G33" s="133"/>
      <c r="H33" s="133"/>
      <c r="I33" s="133"/>
      <c r="J33" s="133"/>
      <c r="K33" s="134"/>
    </row>
    <row r="34" spans="1:11" ht="24.65" customHeight="1">
      <c r="A34" s="135" t="s">
        <v>104</v>
      </c>
      <c r="B34" s="136"/>
      <c r="C34" s="136"/>
      <c r="D34" s="136" t="s">
        <v>105</v>
      </c>
      <c r="E34" s="136"/>
      <c r="F34" s="136"/>
      <c r="G34" s="136"/>
      <c r="H34" s="136"/>
      <c r="I34" s="136"/>
      <c r="J34" s="136"/>
      <c r="K34" s="137"/>
    </row>
    <row r="35" spans="1:11" ht="24.65" customHeight="1">
      <c r="A35" s="123" t="s">
        <v>106</v>
      </c>
      <c r="B35" s="107"/>
      <c r="C35" s="107"/>
      <c r="D35" s="107" t="s">
        <v>107</v>
      </c>
      <c r="E35" s="107"/>
      <c r="F35" s="107"/>
      <c r="G35" s="107"/>
      <c r="H35" s="107"/>
      <c r="I35" s="107"/>
      <c r="J35" s="107"/>
      <c r="K35" s="108"/>
    </row>
    <row r="36" spans="1:11" ht="24.65" customHeight="1">
      <c r="A36" s="135" t="s">
        <v>57</v>
      </c>
      <c r="B36" s="136"/>
      <c r="C36" s="136"/>
      <c r="D36" s="136" t="s">
        <v>108</v>
      </c>
      <c r="E36" s="136"/>
      <c r="F36" s="136"/>
      <c r="G36" s="136"/>
      <c r="H36" s="136"/>
      <c r="I36" s="136"/>
      <c r="J36" s="136"/>
      <c r="K36" s="137"/>
    </row>
    <row r="37" spans="1:11" ht="24.65" customHeight="1">
      <c r="A37" s="123" t="s">
        <v>109</v>
      </c>
      <c r="B37" s="107"/>
      <c r="C37" s="107"/>
      <c r="D37" s="107" t="s">
        <v>110</v>
      </c>
      <c r="E37" s="107"/>
      <c r="F37" s="107"/>
      <c r="G37" s="107"/>
      <c r="H37" s="107"/>
      <c r="I37" s="107"/>
      <c r="J37" s="107"/>
      <c r="K37" s="108"/>
    </row>
    <row r="38" spans="1:11" ht="24.65" customHeight="1">
      <c r="A38" s="135" t="s">
        <v>111</v>
      </c>
      <c r="B38" s="136"/>
      <c r="C38" s="136"/>
      <c r="D38" s="136" t="s">
        <v>112</v>
      </c>
      <c r="E38" s="136"/>
      <c r="F38" s="136"/>
      <c r="G38" s="136"/>
      <c r="H38" s="136"/>
      <c r="I38" s="136"/>
      <c r="J38" s="136"/>
      <c r="K38" s="137"/>
    </row>
    <row r="40" spans="1:11" ht="14.65" customHeight="1">
      <c r="A40" s="87" t="s">
        <v>113</v>
      </c>
      <c r="B40" s="87"/>
      <c r="C40" s="87"/>
      <c r="D40" s="87"/>
      <c r="E40" s="87"/>
      <c r="F40" s="87"/>
      <c r="G40" s="87"/>
      <c r="H40" s="87"/>
      <c r="I40" s="87"/>
      <c r="J40" s="87"/>
      <c r="K40" s="87"/>
    </row>
    <row r="41" spans="1:11" ht="20" customHeight="1">
      <c r="A41" s="4" t="s">
        <v>114</v>
      </c>
      <c r="B41" s="99" t="s">
        <v>115</v>
      </c>
      <c r="C41" s="99"/>
      <c r="D41" s="99"/>
      <c r="E41" s="99"/>
      <c r="F41" s="99"/>
      <c r="G41" s="99"/>
      <c r="H41" s="99"/>
      <c r="I41" s="99"/>
      <c r="J41" s="99"/>
      <c r="K41" s="100"/>
    </row>
    <row r="42" spans="1:11" ht="20" customHeight="1">
      <c r="A42" s="6" t="s">
        <v>116</v>
      </c>
      <c r="B42" s="101" t="s">
        <v>117</v>
      </c>
      <c r="C42" s="101"/>
      <c r="D42" s="101"/>
      <c r="E42" s="101"/>
      <c r="F42" s="101"/>
      <c r="G42" s="101"/>
      <c r="H42" s="101"/>
      <c r="I42" s="101"/>
      <c r="J42" s="101"/>
      <c r="K42" s="102"/>
    </row>
    <row r="43" spans="1:11" ht="20" customHeight="1">
      <c r="A43" s="4" t="s">
        <v>118</v>
      </c>
      <c r="B43" s="99" t="s">
        <v>119</v>
      </c>
      <c r="C43" s="99"/>
      <c r="D43" s="99"/>
      <c r="E43" s="99"/>
      <c r="F43" s="99"/>
      <c r="G43" s="99"/>
      <c r="H43" s="99"/>
      <c r="I43" s="99"/>
      <c r="J43" s="99"/>
      <c r="K43" s="100"/>
    </row>
    <row r="44" spans="1:11" ht="20" customHeight="1">
      <c r="A44" s="6" t="s">
        <v>120</v>
      </c>
      <c r="B44" s="101" t="s">
        <v>121</v>
      </c>
      <c r="C44" s="101"/>
      <c r="D44" s="101"/>
      <c r="E44" s="101"/>
      <c r="F44" s="101"/>
      <c r="G44" s="101"/>
      <c r="H44" s="101"/>
      <c r="I44" s="101"/>
      <c r="J44" s="101"/>
      <c r="K44" s="102"/>
    </row>
    <row r="47" spans="1:11" ht="13.4" customHeight="1">
      <c r="A47" s="118" t="s">
        <v>46</v>
      </c>
      <c r="B47" s="118"/>
      <c r="C47" s="118"/>
      <c r="D47" s="118"/>
      <c r="E47" s="118"/>
      <c r="F47" s="118"/>
      <c r="G47" s="118"/>
      <c r="H47" s="118"/>
      <c r="I47" s="118"/>
      <c r="J47" s="118"/>
      <c r="K47" s="118"/>
    </row>
  </sheetData>
  <mergeCells count="71">
    <mergeCell ref="B41:K41"/>
    <mergeCell ref="B42:K42"/>
    <mergeCell ref="B43:K43"/>
    <mergeCell ref="B44:K44"/>
    <mergeCell ref="A47:K47"/>
    <mergeCell ref="A37:C37"/>
    <mergeCell ref="D37:K37"/>
    <mergeCell ref="A38:C38"/>
    <mergeCell ref="D38:K38"/>
    <mergeCell ref="A40:K40"/>
    <mergeCell ref="A34:C34"/>
    <mergeCell ref="D34:K34"/>
    <mergeCell ref="A35:C35"/>
    <mergeCell ref="D35:K35"/>
    <mergeCell ref="A36:C36"/>
    <mergeCell ref="D36:K36"/>
    <mergeCell ref="F30:G30"/>
    <mergeCell ref="H30:I30"/>
    <mergeCell ref="J30:K30"/>
    <mergeCell ref="A32:K32"/>
    <mergeCell ref="A33:C33"/>
    <mergeCell ref="D33:K33"/>
    <mergeCell ref="F28:G28"/>
    <mergeCell ref="H28:I28"/>
    <mergeCell ref="J28:K28"/>
    <mergeCell ref="F29:G29"/>
    <mergeCell ref="H29:I29"/>
    <mergeCell ref="J29:K29"/>
    <mergeCell ref="F26:G26"/>
    <mergeCell ref="H26:I26"/>
    <mergeCell ref="J26:K26"/>
    <mergeCell ref="F27:G27"/>
    <mergeCell ref="H27:I27"/>
    <mergeCell ref="J27:K27"/>
    <mergeCell ref="F24:G24"/>
    <mergeCell ref="H24:I24"/>
    <mergeCell ref="J24:K24"/>
    <mergeCell ref="F25:G25"/>
    <mergeCell ref="H25:I25"/>
    <mergeCell ref="J25:K25"/>
    <mergeCell ref="A21:K21"/>
    <mergeCell ref="F22:G22"/>
    <mergeCell ref="H22:I22"/>
    <mergeCell ref="J22:K22"/>
    <mergeCell ref="F23:G23"/>
    <mergeCell ref="H23:I23"/>
    <mergeCell ref="J23:K23"/>
    <mergeCell ref="A18:C18"/>
    <mergeCell ref="D18:G18"/>
    <mergeCell ref="H18:K18"/>
    <mergeCell ref="A19:C19"/>
    <mergeCell ref="D19:G19"/>
    <mergeCell ref="H19:K19"/>
    <mergeCell ref="A16:C16"/>
    <mergeCell ref="D16:G16"/>
    <mergeCell ref="H16:K16"/>
    <mergeCell ref="A17:C17"/>
    <mergeCell ref="D17:G17"/>
    <mergeCell ref="H17:K17"/>
    <mergeCell ref="A13:K13"/>
    <mergeCell ref="A14:C14"/>
    <mergeCell ref="D14:G14"/>
    <mergeCell ref="H14:K14"/>
    <mergeCell ref="A15:C15"/>
    <mergeCell ref="D15:G15"/>
    <mergeCell ref="H15:K15"/>
    <mergeCell ref="A1:K1"/>
    <mergeCell ref="A2:K2"/>
    <mergeCell ref="A3:K3"/>
    <mergeCell ref="A5:K5"/>
    <mergeCell ref="A6:K11"/>
  </mergeCells>
  <conditionalFormatting sqref="J23:K30">
    <cfRule type="expression" dxfId="2" priority="1">
      <formula>$J23="Critical"</formula>
    </cfRule>
    <cfRule type="expression" dxfId="1" priority="2">
      <formula>$J23="At risk"</formula>
    </cfRule>
    <cfRule type="expression" dxfId="0" priority="3">
      <formula>$J23="Positive"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workbookViewId="0">
      <selection activeCell="A4" sqref="A4"/>
    </sheetView>
  </sheetViews>
  <sheetFormatPr defaultRowHeight="14"/>
  <cols>
    <col min="1" max="1" width="14" customWidth="1"/>
    <col min="2" max="4" width="28" customWidth="1"/>
    <col min="5" max="7" width="11" customWidth="1"/>
    <col min="8" max="8" width="13" customWidth="1"/>
    <col min="9" max="9" width="18" customWidth="1"/>
    <col min="10" max="10" width="24" customWidth="1"/>
  </cols>
  <sheetData>
    <row r="1" spans="1:10" ht="20" customHeight="1">
      <c r="A1" s="84" t="s">
        <v>122</v>
      </c>
      <c r="B1" s="84"/>
      <c r="C1" s="84"/>
      <c r="D1" s="84"/>
      <c r="E1" s="84"/>
      <c r="F1" s="84"/>
      <c r="G1" s="84"/>
      <c r="H1" s="84"/>
      <c r="I1" s="84"/>
      <c r="J1" s="84"/>
    </row>
    <row r="2" spans="1:10" ht="14" customHeight="1">
      <c r="A2" s="85" t="s">
        <v>123</v>
      </c>
      <c r="B2" s="85"/>
      <c r="C2" s="85"/>
      <c r="D2" s="85"/>
      <c r="E2" s="85"/>
      <c r="F2" s="85"/>
      <c r="G2" s="85"/>
      <c r="H2" s="85"/>
      <c r="I2" s="85"/>
      <c r="J2" s="85"/>
    </row>
    <row r="3" spans="1:10" ht="12" customHeight="1">
      <c r="A3" s="86" t="s">
        <v>322</v>
      </c>
      <c r="B3" s="86"/>
      <c r="C3" s="86"/>
      <c r="D3" s="86"/>
      <c r="E3" s="86"/>
      <c r="F3" s="86"/>
      <c r="G3" s="86"/>
      <c r="H3" s="86"/>
      <c r="I3" s="86"/>
      <c r="J3" s="86"/>
    </row>
    <row r="5" spans="1:10" ht="14.65" customHeight="1">
      <c r="A5" s="87" t="s">
        <v>124</v>
      </c>
      <c r="B5" s="87"/>
      <c r="C5" s="87"/>
      <c r="D5" s="87"/>
      <c r="E5" s="87"/>
      <c r="F5" s="87"/>
      <c r="G5" s="87"/>
      <c r="H5" s="87"/>
      <c r="I5" s="87"/>
      <c r="J5" s="87"/>
    </row>
    <row r="6" spans="1:10">
      <c r="A6" s="138" t="s">
        <v>125</v>
      </c>
      <c r="B6" s="139"/>
      <c r="C6" s="139"/>
      <c r="D6" s="139"/>
      <c r="E6" s="139"/>
      <c r="F6" s="139"/>
      <c r="G6" s="139"/>
      <c r="H6" s="139"/>
      <c r="I6" s="139"/>
      <c r="J6" s="140"/>
    </row>
    <row r="7" spans="1:10">
      <c r="A7" s="141"/>
      <c r="B7" s="142"/>
      <c r="C7" s="142"/>
      <c r="D7" s="142"/>
      <c r="E7" s="142"/>
      <c r="F7" s="142"/>
      <c r="G7" s="142"/>
      <c r="H7" s="142"/>
      <c r="I7" s="142"/>
      <c r="J7" s="143"/>
    </row>
    <row r="8" spans="1:10">
      <c r="A8" s="144"/>
      <c r="B8" s="145"/>
      <c r="C8" s="145"/>
      <c r="D8" s="145"/>
      <c r="E8" s="145"/>
      <c r="F8" s="145"/>
      <c r="G8" s="145"/>
      <c r="H8" s="145"/>
      <c r="I8" s="145"/>
      <c r="J8" s="146"/>
    </row>
    <row r="10" spans="1:10" ht="22.65" customHeight="1">
      <c r="A10" s="25" t="s">
        <v>126</v>
      </c>
      <c r="B10" s="26" t="s">
        <v>127</v>
      </c>
      <c r="C10" s="26" t="s">
        <v>128</v>
      </c>
      <c r="D10" s="26" t="s">
        <v>129</v>
      </c>
      <c r="E10" s="26" t="s">
        <v>130</v>
      </c>
      <c r="F10" s="26" t="s">
        <v>131</v>
      </c>
      <c r="G10" s="26" t="s">
        <v>132</v>
      </c>
      <c r="H10" s="26" t="s">
        <v>133</v>
      </c>
      <c r="I10" s="26" t="s">
        <v>134</v>
      </c>
      <c r="J10" s="27" t="s">
        <v>135</v>
      </c>
    </row>
    <row r="11" spans="1:10" ht="23.4" customHeight="1">
      <c r="A11" s="28" t="s">
        <v>136</v>
      </c>
      <c r="B11" s="14"/>
      <c r="C11" s="14"/>
      <c r="D11" s="14"/>
      <c r="E11" s="29"/>
      <c r="F11" s="29"/>
      <c r="G11" s="29"/>
      <c r="H11" s="29" t="str">
        <f t="shared" ref="H11:H34" si="0">IF(COUNTA(B11:G11)=0,"",ROUND(E11*F11*G11/5,1))</f>
        <v/>
      </c>
      <c r="I11" s="14"/>
      <c r="J11" s="15"/>
    </row>
    <row r="12" spans="1:10" ht="23.4" customHeight="1">
      <c r="A12" s="28" t="s">
        <v>136</v>
      </c>
      <c r="B12" s="14"/>
      <c r="C12" s="14"/>
      <c r="D12" s="14"/>
      <c r="E12" s="29"/>
      <c r="F12" s="29"/>
      <c r="G12" s="29"/>
      <c r="H12" s="29" t="str">
        <f t="shared" si="0"/>
        <v/>
      </c>
      <c r="I12" s="14"/>
      <c r="J12" s="15"/>
    </row>
    <row r="13" spans="1:10" ht="23.4" customHeight="1">
      <c r="A13" s="28" t="s">
        <v>136</v>
      </c>
      <c r="B13" s="14"/>
      <c r="C13" s="14"/>
      <c r="D13" s="14"/>
      <c r="E13" s="29"/>
      <c r="F13" s="29"/>
      <c r="G13" s="29"/>
      <c r="H13" s="29" t="str">
        <f t="shared" si="0"/>
        <v/>
      </c>
      <c r="I13" s="14"/>
      <c r="J13" s="15"/>
    </row>
    <row r="14" spans="1:10" ht="23.4" customHeight="1">
      <c r="A14" s="28" t="s">
        <v>136</v>
      </c>
      <c r="B14" s="14"/>
      <c r="C14" s="14"/>
      <c r="D14" s="14"/>
      <c r="E14" s="29"/>
      <c r="F14" s="29"/>
      <c r="G14" s="29"/>
      <c r="H14" s="29" t="str">
        <f t="shared" si="0"/>
        <v/>
      </c>
      <c r="I14" s="14"/>
      <c r="J14" s="15"/>
    </row>
    <row r="15" spans="1:10" ht="23.4" customHeight="1">
      <c r="A15" s="28" t="s">
        <v>136</v>
      </c>
      <c r="B15" s="14"/>
      <c r="C15" s="14"/>
      <c r="D15" s="14"/>
      <c r="E15" s="29"/>
      <c r="F15" s="29"/>
      <c r="G15" s="29"/>
      <c r="H15" s="29" t="str">
        <f t="shared" si="0"/>
        <v/>
      </c>
      <c r="I15" s="14"/>
      <c r="J15" s="15"/>
    </row>
    <row r="16" spans="1:10" ht="23.4" customHeight="1">
      <c r="A16" s="28" t="s">
        <v>136</v>
      </c>
      <c r="B16" s="14"/>
      <c r="C16" s="14"/>
      <c r="D16" s="14"/>
      <c r="E16" s="29"/>
      <c r="F16" s="29"/>
      <c r="G16" s="29"/>
      <c r="H16" s="29" t="str">
        <f t="shared" si="0"/>
        <v/>
      </c>
      <c r="I16" s="14"/>
      <c r="J16" s="15"/>
    </row>
    <row r="17" spans="1:10" ht="23.4" customHeight="1">
      <c r="A17" s="30" t="s">
        <v>137</v>
      </c>
      <c r="B17" s="23"/>
      <c r="C17" s="23"/>
      <c r="D17" s="23"/>
      <c r="E17" s="31"/>
      <c r="F17" s="31"/>
      <c r="G17" s="31"/>
      <c r="H17" s="31" t="str">
        <f t="shared" si="0"/>
        <v/>
      </c>
      <c r="I17" s="23"/>
      <c r="J17" s="24"/>
    </row>
    <row r="18" spans="1:10" ht="23.4" customHeight="1">
      <c r="A18" s="30" t="s">
        <v>137</v>
      </c>
      <c r="B18" s="23"/>
      <c r="C18" s="23"/>
      <c r="D18" s="23"/>
      <c r="E18" s="31"/>
      <c r="F18" s="31"/>
      <c r="G18" s="31"/>
      <c r="H18" s="31" t="str">
        <f t="shared" si="0"/>
        <v/>
      </c>
      <c r="I18" s="23"/>
      <c r="J18" s="24"/>
    </row>
    <row r="19" spans="1:10" ht="23.4" customHeight="1">
      <c r="A19" s="30" t="s">
        <v>137</v>
      </c>
      <c r="B19" s="23"/>
      <c r="C19" s="23"/>
      <c r="D19" s="23"/>
      <c r="E19" s="31"/>
      <c r="F19" s="31"/>
      <c r="G19" s="31"/>
      <c r="H19" s="31" t="str">
        <f t="shared" si="0"/>
        <v/>
      </c>
      <c r="I19" s="23"/>
      <c r="J19" s="24"/>
    </row>
    <row r="20" spans="1:10" ht="23.4" customHeight="1">
      <c r="A20" s="30" t="s">
        <v>137</v>
      </c>
      <c r="B20" s="23"/>
      <c r="C20" s="23"/>
      <c r="D20" s="23"/>
      <c r="E20" s="31"/>
      <c r="F20" s="31"/>
      <c r="G20" s="31"/>
      <c r="H20" s="31" t="str">
        <f t="shared" si="0"/>
        <v/>
      </c>
      <c r="I20" s="23"/>
      <c r="J20" s="24"/>
    </row>
    <row r="21" spans="1:10" ht="23.4" customHeight="1">
      <c r="A21" s="30" t="s">
        <v>137</v>
      </c>
      <c r="B21" s="23"/>
      <c r="C21" s="23"/>
      <c r="D21" s="23"/>
      <c r="E21" s="31"/>
      <c r="F21" s="31"/>
      <c r="G21" s="31"/>
      <c r="H21" s="31" t="str">
        <f t="shared" si="0"/>
        <v/>
      </c>
      <c r="I21" s="23"/>
      <c r="J21" s="24"/>
    </row>
    <row r="22" spans="1:10" ht="23.4" customHeight="1">
      <c r="A22" s="30" t="s">
        <v>137</v>
      </c>
      <c r="B22" s="23"/>
      <c r="C22" s="23"/>
      <c r="D22" s="23"/>
      <c r="E22" s="31"/>
      <c r="F22" s="31"/>
      <c r="G22" s="31"/>
      <c r="H22" s="31" t="str">
        <f t="shared" si="0"/>
        <v/>
      </c>
      <c r="I22" s="23"/>
      <c r="J22" s="24"/>
    </row>
    <row r="23" spans="1:10" ht="23.4" customHeight="1">
      <c r="A23" s="32" t="s">
        <v>138</v>
      </c>
      <c r="B23" s="10"/>
      <c r="C23" s="10"/>
      <c r="D23" s="10"/>
      <c r="E23" s="33"/>
      <c r="F23" s="33"/>
      <c r="G23" s="33"/>
      <c r="H23" s="33" t="str">
        <f t="shared" si="0"/>
        <v/>
      </c>
      <c r="I23" s="10"/>
      <c r="J23" s="11"/>
    </row>
    <row r="24" spans="1:10" ht="23.4" customHeight="1">
      <c r="A24" s="32" t="s">
        <v>138</v>
      </c>
      <c r="B24" s="10"/>
      <c r="C24" s="10"/>
      <c r="D24" s="10"/>
      <c r="E24" s="33"/>
      <c r="F24" s="33"/>
      <c r="G24" s="33"/>
      <c r="H24" s="33" t="str">
        <f t="shared" si="0"/>
        <v/>
      </c>
      <c r="I24" s="10"/>
      <c r="J24" s="11"/>
    </row>
    <row r="25" spans="1:10" ht="23.4" customHeight="1">
      <c r="A25" s="32" t="s">
        <v>138</v>
      </c>
      <c r="B25" s="10"/>
      <c r="C25" s="10"/>
      <c r="D25" s="10"/>
      <c r="E25" s="33"/>
      <c r="F25" s="33"/>
      <c r="G25" s="33"/>
      <c r="H25" s="33" t="str">
        <f t="shared" si="0"/>
        <v/>
      </c>
      <c r="I25" s="10"/>
      <c r="J25" s="11"/>
    </row>
    <row r="26" spans="1:10" ht="23.4" customHeight="1">
      <c r="A26" s="32" t="s">
        <v>138</v>
      </c>
      <c r="B26" s="10"/>
      <c r="C26" s="10"/>
      <c r="D26" s="10"/>
      <c r="E26" s="33"/>
      <c r="F26" s="33"/>
      <c r="G26" s="33"/>
      <c r="H26" s="33" t="str">
        <f t="shared" si="0"/>
        <v/>
      </c>
      <c r="I26" s="10"/>
      <c r="J26" s="11"/>
    </row>
    <row r="27" spans="1:10" ht="23.4" customHeight="1">
      <c r="A27" s="32" t="s">
        <v>138</v>
      </c>
      <c r="B27" s="10"/>
      <c r="C27" s="10"/>
      <c r="D27" s="10"/>
      <c r="E27" s="33"/>
      <c r="F27" s="33"/>
      <c r="G27" s="33"/>
      <c r="H27" s="33" t="str">
        <f t="shared" si="0"/>
        <v/>
      </c>
      <c r="I27" s="10"/>
      <c r="J27" s="11"/>
    </row>
    <row r="28" spans="1:10" ht="23.4" customHeight="1">
      <c r="A28" s="32" t="s">
        <v>138</v>
      </c>
      <c r="B28" s="10"/>
      <c r="C28" s="10"/>
      <c r="D28" s="10"/>
      <c r="E28" s="33"/>
      <c r="F28" s="33"/>
      <c r="G28" s="33"/>
      <c r="H28" s="33" t="str">
        <f t="shared" si="0"/>
        <v/>
      </c>
      <c r="I28" s="10"/>
      <c r="J28" s="11"/>
    </row>
    <row r="29" spans="1:10" ht="23.4" customHeight="1">
      <c r="A29" s="36" t="s">
        <v>139</v>
      </c>
      <c r="B29" s="34"/>
      <c r="C29" s="34"/>
      <c r="D29" s="34"/>
      <c r="E29" s="37"/>
      <c r="F29" s="37"/>
      <c r="G29" s="37"/>
      <c r="H29" s="37" t="str">
        <f t="shared" si="0"/>
        <v/>
      </c>
      <c r="I29" s="34"/>
      <c r="J29" s="35"/>
    </row>
    <row r="30" spans="1:10" ht="23.4" customHeight="1">
      <c r="A30" s="36" t="s">
        <v>139</v>
      </c>
      <c r="B30" s="34"/>
      <c r="C30" s="34"/>
      <c r="D30" s="34"/>
      <c r="E30" s="37"/>
      <c r="F30" s="37"/>
      <c r="G30" s="37"/>
      <c r="H30" s="37" t="str">
        <f t="shared" si="0"/>
        <v/>
      </c>
      <c r="I30" s="34"/>
      <c r="J30" s="35"/>
    </row>
    <row r="31" spans="1:10" ht="23.4" customHeight="1">
      <c r="A31" s="36" t="s">
        <v>139</v>
      </c>
      <c r="B31" s="34"/>
      <c r="C31" s="34"/>
      <c r="D31" s="34"/>
      <c r="E31" s="37"/>
      <c r="F31" s="37"/>
      <c r="G31" s="37"/>
      <c r="H31" s="37" t="str">
        <f t="shared" si="0"/>
        <v/>
      </c>
      <c r="I31" s="34"/>
      <c r="J31" s="35"/>
    </row>
    <row r="32" spans="1:10" ht="23.4" customHeight="1">
      <c r="A32" s="36" t="s">
        <v>139</v>
      </c>
      <c r="B32" s="34"/>
      <c r="C32" s="34"/>
      <c r="D32" s="34"/>
      <c r="E32" s="37"/>
      <c r="F32" s="37"/>
      <c r="G32" s="37"/>
      <c r="H32" s="37" t="str">
        <f t="shared" si="0"/>
        <v/>
      </c>
      <c r="I32" s="34"/>
      <c r="J32" s="35"/>
    </row>
    <row r="33" spans="1:10" ht="23.4" customHeight="1">
      <c r="A33" s="36" t="s">
        <v>139</v>
      </c>
      <c r="B33" s="34"/>
      <c r="C33" s="34"/>
      <c r="D33" s="34"/>
      <c r="E33" s="37"/>
      <c r="F33" s="37"/>
      <c r="G33" s="37"/>
      <c r="H33" s="37" t="str">
        <f t="shared" si="0"/>
        <v/>
      </c>
      <c r="I33" s="34"/>
      <c r="J33" s="35"/>
    </row>
    <row r="34" spans="1:10" ht="23.4" customHeight="1">
      <c r="A34" s="36" t="s">
        <v>139</v>
      </c>
      <c r="B34" s="34"/>
      <c r="C34" s="34"/>
      <c r="D34" s="34"/>
      <c r="E34" s="37"/>
      <c r="F34" s="37"/>
      <c r="G34" s="37"/>
      <c r="H34" s="37" t="str">
        <f t="shared" si="0"/>
        <v/>
      </c>
      <c r="I34" s="34"/>
      <c r="J34" s="35"/>
    </row>
    <row r="36" spans="1:10" ht="14.65" customHeight="1">
      <c r="A36" s="87" t="s">
        <v>140</v>
      </c>
      <c r="B36" s="87"/>
      <c r="C36" s="87"/>
      <c r="D36" s="87"/>
      <c r="E36" s="87"/>
      <c r="F36" s="87"/>
      <c r="G36" s="87"/>
      <c r="H36" s="87"/>
      <c r="I36" s="87"/>
      <c r="J36" s="87"/>
    </row>
    <row r="37" spans="1:10" ht="18.649999999999999" customHeight="1">
      <c r="A37" s="38" t="s">
        <v>141</v>
      </c>
      <c r="B37" s="107" t="s">
        <v>142</v>
      </c>
      <c r="C37" s="107"/>
      <c r="D37" s="107"/>
      <c r="E37" s="107"/>
      <c r="F37" s="107"/>
      <c r="G37" s="107"/>
      <c r="H37" s="107"/>
      <c r="I37" s="107"/>
      <c r="J37" s="108"/>
    </row>
    <row r="38" spans="1:10" ht="18.649999999999999" customHeight="1">
      <c r="A38" s="40" t="s">
        <v>143</v>
      </c>
      <c r="B38" s="147" t="s">
        <v>144</v>
      </c>
      <c r="C38" s="147"/>
      <c r="D38" s="147"/>
      <c r="E38" s="147"/>
      <c r="F38" s="147"/>
      <c r="G38" s="147"/>
      <c r="H38" s="147"/>
      <c r="I38" s="147"/>
      <c r="J38" s="148"/>
    </row>
    <row r="39" spans="1:10" ht="18.649999999999999" customHeight="1">
      <c r="A39" s="38" t="s">
        <v>145</v>
      </c>
      <c r="B39" s="107" t="s">
        <v>146</v>
      </c>
      <c r="C39" s="107"/>
      <c r="D39" s="107"/>
      <c r="E39" s="107"/>
      <c r="F39" s="107"/>
      <c r="G39" s="107"/>
      <c r="H39" s="107"/>
      <c r="I39" s="107"/>
      <c r="J39" s="108"/>
    </row>
    <row r="40" spans="1:10" ht="18.649999999999999" customHeight="1">
      <c r="A40" s="40" t="s">
        <v>147</v>
      </c>
      <c r="B40" s="147" t="s">
        <v>148</v>
      </c>
      <c r="C40" s="147"/>
      <c r="D40" s="147"/>
      <c r="E40" s="147"/>
      <c r="F40" s="147"/>
      <c r="G40" s="147"/>
      <c r="H40" s="147"/>
      <c r="I40" s="147"/>
      <c r="J40" s="148"/>
    </row>
    <row r="43" spans="1:10" ht="13.4" customHeight="1">
      <c r="A43" s="118" t="s">
        <v>46</v>
      </c>
      <c r="B43" s="118"/>
      <c r="C43" s="118"/>
      <c r="D43" s="118"/>
      <c r="E43" s="118"/>
      <c r="F43" s="118"/>
      <c r="G43" s="118"/>
      <c r="H43" s="118"/>
      <c r="I43" s="118"/>
      <c r="J43" s="118"/>
    </row>
  </sheetData>
  <mergeCells count="11">
    <mergeCell ref="A43:J43"/>
    <mergeCell ref="A36:J36"/>
    <mergeCell ref="B37:J37"/>
    <mergeCell ref="B38:J38"/>
    <mergeCell ref="B39:J39"/>
    <mergeCell ref="B40:J40"/>
    <mergeCell ref="A1:J1"/>
    <mergeCell ref="A2:J2"/>
    <mergeCell ref="A3:J3"/>
    <mergeCell ref="A5:J5"/>
    <mergeCell ref="A6:J8"/>
  </mergeCells>
  <conditionalFormatting sqref="H11:H34">
    <cfRule type="colorScale" priority="1">
      <colorScale>
        <cfvo type="min"/>
        <cfvo type="percentile" val="50"/>
        <cfvo type="max"/>
        <color rgb="FFE8F3F1"/>
        <color rgb="FFF7F1E3"/>
        <color rgb="FFF7EAE8"/>
      </colorScale>
    </cfRule>
  </conditionalFormatting>
  <dataValidations count="4">
    <dataValidation type="list" sqref="A11:A34">
      <formula1>"Strength,Weakness,Opportunity,Threat"</formula1>
    </dataValidation>
    <dataValidation type="list" sqref="E11:E34">
      <formula1>"1,2,3,4,5"</formula1>
    </dataValidation>
    <dataValidation type="list" sqref="F11:F34">
      <formula1>"1,2,3,4,5"</formula1>
    </dataValidation>
    <dataValidation type="list" sqref="G11:G34">
      <formula1>"1,2,3,4,5"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workbookViewId="0">
      <selection activeCell="A4" sqref="A4"/>
    </sheetView>
  </sheetViews>
  <sheetFormatPr defaultRowHeight="14"/>
  <cols>
    <col min="1" max="1" width="13" customWidth="1"/>
    <col min="2" max="2" width="7" customWidth="1"/>
    <col min="3" max="3" width="25" customWidth="1"/>
    <col min="4" max="4" width="28" customWidth="1"/>
    <col min="5" max="5" width="9" customWidth="1"/>
    <col min="6" max="6" width="10" customWidth="1"/>
    <col min="7" max="7" width="9" customWidth="1"/>
    <col min="8" max="8" width="12" customWidth="1"/>
    <col min="9" max="9" width="28" customWidth="1"/>
    <col min="10" max="10" width="18" customWidth="1"/>
    <col min="11" max="11" width="14" customWidth="1"/>
  </cols>
  <sheetData>
    <row r="1" spans="1:11" ht="20" customHeight="1">
      <c r="A1" s="84" t="s">
        <v>149</v>
      </c>
      <c r="B1" s="84"/>
      <c r="C1" s="84"/>
      <c r="D1" s="84"/>
      <c r="E1" s="84"/>
      <c r="F1" s="84"/>
      <c r="G1" s="84"/>
      <c r="H1" s="84"/>
      <c r="I1" s="84"/>
      <c r="J1" s="84"/>
      <c r="K1" s="84"/>
    </row>
    <row r="2" spans="1:11" ht="14" customHeight="1">
      <c r="A2" s="85" t="s">
        <v>150</v>
      </c>
      <c r="B2" s="85"/>
      <c r="C2" s="85"/>
      <c r="D2" s="85"/>
      <c r="E2" s="85"/>
      <c r="F2" s="85"/>
      <c r="G2" s="85"/>
      <c r="H2" s="85"/>
      <c r="I2" s="85"/>
      <c r="J2" s="85"/>
      <c r="K2" s="85"/>
    </row>
    <row r="3" spans="1:11" ht="12" customHeight="1">
      <c r="A3" s="86" t="s">
        <v>322</v>
      </c>
      <c r="B3" s="86"/>
      <c r="C3" s="86"/>
      <c r="D3" s="86"/>
      <c r="E3" s="86"/>
      <c r="F3" s="86"/>
      <c r="G3" s="86"/>
      <c r="H3" s="86"/>
      <c r="I3" s="86"/>
      <c r="J3" s="86"/>
      <c r="K3" s="86"/>
    </row>
    <row r="5" spans="1:11" ht="14.65" customHeight="1">
      <c r="A5" s="87" t="s">
        <v>151</v>
      </c>
      <c r="B5" s="87"/>
      <c r="C5" s="87"/>
      <c r="D5" s="87"/>
      <c r="E5" s="87"/>
      <c r="F5" s="87"/>
      <c r="G5" s="87"/>
      <c r="H5" s="87"/>
      <c r="I5" s="87"/>
      <c r="J5" s="87"/>
      <c r="K5" s="87"/>
    </row>
    <row r="6" spans="1:11">
      <c r="A6" s="1" t="s">
        <v>152</v>
      </c>
      <c r="B6" s="2" t="s">
        <v>72</v>
      </c>
      <c r="C6" s="2" t="s">
        <v>73</v>
      </c>
      <c r="D6" s="2" t="s">
        <v>74</v>
      </c>
      <c r="E6" s="97" t="s">
        <v>153</v>
      </c>
      <c r="F6" s="97"/>
      <c r="G6" s="97" t="s">
        <v>154</v>
      </c>
      <c r="H6" s="97"/>
      <c r="I6" s="97"/>
      <c r="J6" s="97"/>
      <c r="K6" s="98"/>
    </row>
    <row r="7" spans="1:11" ht="22.65" customHeight="1">
      <c r="A7" s="17" t="s">
        <v>155</v>
      </c>
      <c r="B7" s="18">
        <v>7.4</v>
      </c>
      <c r="C7" s="18">
        <v>8</v>
      </c>
      <c r="D7" s="18">
        <v>8.6</v>
      </c>
      <c r="E7" s="125" t="s">
        <v>156</v>
      </c>
      <c r="F7" s="125"/>
      <c r="G7" s="125" t="s">
        <v>157</v>
      </c>
      <c r="H7" s="125"/>
      <c r="I7" s="125"/>
      <c r="J7" s="125"/>
      <c r="K7" s="126"/>
    </row>
    <row r="8" spans="1:11" ht="22.65" customHeight="1">
      <c r="A8" s="12" t="s">
        <v>82</v>
      </c>
      <c r="B8" s="21">
        <v>0.13800000000000001</v>
      </c>
      <c r="C8" s="21">
        <v>0.14499999999999999</v>
      </c>
      <c r="D8" s="21">
        <v>0.13900000000000001</v>
      </c>
      <c r="E8" s="128" t="s">
        <v>158</v>
      </c>
      <c r="F8" s="128"/>
      <c r="G8" s="128" t="s">
        <v>159</v>
      </c>
      <c r="H8" s="128"/>
      <c r="I8" s="128"/>
      <c r="J8" s="128"/>
      <c r="K8" s="129"/>
    </row>
    <row r="9" spans="1:11" ht="22.65" customHeight="1">
      <c r="A9" s="17" t="s">
        <v>88</v>
      </c>
      <c r="B9" s="19">
        <v>0.91</v>
      </c>
      <c r="C9" s="19">
        <v>0.89</v>
      </c>
      <c r="D9" s="19">
        <v>0.86</v>
      </c>
      <c r="E9" s="125" t="s">
        <v>158</v>
      </c>
      <c r="F9" s="125"/>
      <c r="G9" s="125" t="s">
        <v>160</v>
      </c>
      <c r="H9" s="125"/>
      <c r="I9" s="125"/>
      <c r="J9" s="125"/>
      <c r="K9" s="126"/>
    </row>
    <row r="10" spans="1:11" ht="22.65" customHeight="1">
      <c r="A10" s="12" t="s">
        <v>94</v>
      </c>
      <c r="B10" s="21">
        <v>0.11</v>
      </c>
      <c r="C10" s="21">
        <v>0.14000000000000001</v>
      </c>
      <c r="D10" s="21">
        <v>0.18</v>
      </c>
      <c r="E10" s="128" t="s">
        <v>156</v>
      </c>
      <c r="F10" s="128"/>
      <c r="G10" s="128" t="s">
        <v>161</v>
      </c>
      <c r="H10" s="128"/>
      <c r="I10" s="128"/>
      <c r="J10" s="128"/>
      <c r="K10" s="129"/>
    </row>
    <row r="11" spans="1:11" ht="22.65" customHeight="1">
      <c r="A11" s="17" t="s">
        <v>96</v>
      </c>
      <c r="B11" s="19">
        <v>0.12</v>
      </c>
      <c r="C11" s="19">
        <v>0.14000000000000001</v>
      </c>
      <c r="D11" s="19">
        <v>0.17</v>
      </c>
      <c r="E11" s="125" t="s">
        <v>158</v>
      </c>
      <c r="F11" s="125"/>
      <c r="G11" s="125" t="s">
        <v>162</v>
      </c>
      <c r="H11" s="125"/>
      <c r="I11" s="125"/>
      <c r="J11" s="125"/>
      <c r="K11" s="126"/>
    </row>
    <row r="14" spans="1:11" ht="14.65" customHeight="1">
      <c r="A14" s="87" t="s">
        <v>163</v>
      </c>
      <c r="B14" s="87"/>
      <c r="C14" s="87"/>
      <c r="D14" s="87"/>
      <c r="E14" s="87"/>
      <c r="F14" s="87"/>
      <c r="G14" s="87"/>
      <c r="H14" s="87"/>
      <c r="I14" s="87"/>
      <c r="J14" s="87"/>
      <c r="K14" s="87"/>
    </row>
    <row r="15" spans="1:11" ht="22.65" customHeight="1">
      <c r="A15" s="41" t="s">
        <v>126</v>
      </c>
      <c r="B15" s="42" t="s">
        <v>164</v>
      </c>
      <c r="C15" s="42" t="s">
        <v>127</v>
      </c>
      <c r="D15" s="42" t="s">
        <v>165</v>
      </c>
      <c r="E15" s="42" t="s">
        <v>166</v>
      </c>
      <c r="F15" s="42" t="s">
        <v>167</v>
      </c>
      <c r="G15" s="42" t="s">
        <v>168</v>
      </c>
      <c r="H15" s="42" t="s">
        <v>169</v>
      </c>
      <c r="I15" s="42" t="s">
        <v>129</v>
      </c>
      <c r="J15" s="42" t="s">
        <v>170</v>
      </c>
      <c r="K15" s="43" t="s">
        <v>171</v>
      </c>
    </row>
    <row r="16" spans="1:11" ht="28" customHeight="1">
      <c r="A16" s="46" t="s">
        <v>136</v>
      </c>
      <c r="B16" s="47" t="s">
        <v>172</v>
      </c>
      <c r="C16" s="44" t="s">
        <v>173</v>
      </c>
      <c r="D16" s="44" t="s">
        <v>174</v>
      </c>
      <c r="E16" s="48">
        <v>5</v>
      </c>
      <c r="F16" s="48">
        <v>5</v>
      </c>
      <c r="G16" s="48">
        <v>4</v>
      </c>
      <c r="H16" s="48">
        <f t="shared" ref="H16:H35" si="0">ROUND(E16*F16*G16/5,1)</f>
        <v>20</v>
      </c>
      <c r="I16" s="44" t="s">
        <v>175</v>
      </c>
      <c r="J16" s="44" t="s">
        <v>176</v>
      </c>
      <c r="K16" s="45" t="s">
        <v>177</v>
      </c>
    </row>
    <row r="17" spans="1:11" ht="28" customHeight="1">
      <c r="A17" s="46" t="s">
        <v>136</v>
      </c>
      <c r="B17" s="47" t="s">
        <v>178</v>
      </c>
      <c r="C17" s="44" t="s">
        <v>179</v>
      </c>
      <c r="D17" s="44" t="s">
        <v>180</v>
      </c>
      <c r="E17" s="48">
        <v>5</v>
      </c>
      <c r="F17" s="48">
        <v>5</v>
      </c>
      <c r="G17" s="48">
        <v>4</v>
      </c>
      <c r="H17" s="48">
        <f t="shared" si="0"/>
        <v>20</v>
      </c>
      <c r="I17" s="44" t="s">
        <v>181</v>
      </c>
      <c r="J17" s="44" t="s">
        <v>182</v>
      </c>
      <c r="K17" s="45" t="s">
        <v>177</v>
      </c>
    </row>
    <row r="18" spans="1:11" ht="28" customHeight="1">
      <c r="A18" s="46" t="s">
        <v>136</v>
      </c>
      <c r="B18" s="47" t="s">
        <v>183</v>
      </c>
      <c r="C18" s="44" t="s">
        <v>184</v>
      </c>
      <c r="D18" s="44" t="s">
        <v>185</v>
      </c>
      <c r="E18" s="48">
        <v>4</v>
      </c>
      <c r="F18" s="48">
        <v>4</v>
      </c>
      <c r="G18" s="48">
        <v>4</v>
      </c>
      <c r="H18" s="48">
        <f t="shared" si="0"/>
        <v>12.8</v>
      </c>
      <c r="I18" s="44" t="s">
        <v>186</v>
      </c>
      <c r="J18" s="44" t="s">
        <v>187</v>
      </c>
      <c r="K18" s="45" t="s">
        <v>188</v>
      </c>
    </row>
    <row r="19" spans="1:11" ht="28" customHeight="1">
      <c r="A19" s="46" t="s">
        <v>136</v>
      </c>
      <c r="B19" s="47" t="s">
        <v>189</v>
      </c>
      <c r="C19" s="44" t="s">
        <v>190</v>
      </c>
      <c r="D19" s="44" t="s">
        <v>191</v>
      </c>
      <c r="E19" s="48">
        <v>4</v>
      </c>
      <c r="F19" s="48">
        <v>4</v>
      </c>
      <c r="G19" s="48">
        <v>3</v>
      </c>
      <c r="H19" s="48">
        <f t="shared" si="0"/>
        <v>9.6</v>
      </c>
      <c r="I19" s="44" t="s">
        <v>192</v>
      </c>
      <c r="J19" s="44" t="s">
        <v>193</v>
      </c>
      <c r="K19" s="45" t="s">
        <v>188</v>
      </c>
    </row>
    <row r="20" spans="1:11" ht="28" customHeight="1">
      <c r="A20" s="46" t="s">
        <v>136</v>
      </c>
      <c r="B20" s="47" t="s">
        <v>194</v>
      </c>
      <c r="C20" s="44" t="s">
        <v>195</v>
      </c>
      <c r="D20" s="44" t="s">
        <v>196</v>
      </c>
      <c r="E20" s="48">
        <v>4</v>
      </c>
      <c r="F20" s="48">
        <v>5</v>
      </c>
      <c r="G20" s="48">
        <v>3</v>
      </c>
      <c r="H20" s="48">
        <f t="shared" si="0"/>
        <v>12</v>
      </c>
      <c r="I20" s="44" t="s">
        <v>197</v>
      </c>
      <c r="J20" s="44" t="s">
        <v>198</v>
      </c>
      <c r="K20" s="45" t="s">
        <v>177</v>
      </c>
    </row>
    <row r="21" spans="1:11" ht="28" customHeight="1">
      <c r="A21" s="51" t="s">
        <v>137</v>
      </c>
      <c r="B21" s="52" t="s">
        <v>199</v>
      </c>
      <c r="C21" s="49" t="s">
        <v>200</v>
      </c>
      <c r="D21" s="49" t="s">
        <v>201</v>
      </c>
      <c r="E21" s="53">
        <v>5</v>
      </c>
      <c r="F21" s="53">
        <v>5</v>
      </c>
      <c r="G21" s="53">
        <v>5</v>
      </c>
      <c r="H21" s="53">
        <f t="shared" si="0"/>
        <v>25</v>
      </c>
      <c r="I21" s="49" t="s">
        <v>202</v>
      </c>
      <c r="J21" s="49" t="s">
        <v>198</v>
      </c>
      <c r="K21" s="50" t="s">
        <v>203</v>
      </c>
    </row>
    <row r="22" spans="1:11" ht="28" customHeight="1">
      <c r="A22" s="51" t="s">
        <v>137</v>
      </c>
      <c r="B22" s="52" t="s">
        <v>204</v>
      </c>
      <c r="C22" s="49" t="s">
        <v>205</v>
      </c>
      <c r="D22" s="49" t="s">
        <v>206</v>
      </c>
      <c r="E22" s="53">
        <v>5</v>
      </c>
      <c r="F22" s="53">
        <v>5</v>
      </c>
      <c r="G22" s="53">
        <v>4</v>
      </c>
      <c r="H22" s="53">
        <f t="shared" si="0"/>
        <v>20</v>
      </c>
      <c r="I22" s="49" t="s">
        <v>207</v>
      </c>
      <c r="J22" s="49" t="s">
        <v>208</v>
      </c>
      <c r="K22" s="50" t="s">
        <v>209</v>
      </c>
    </row>
    <row r="23" spans="1:11" ht="28" customHeight="1">
      <c r="A23" s="51" t="s">
        <v>137</v>
      </c>
      <c r="B23" s="52" t="s">
        <v>210</v>
      </c>
      <c r="C23" s="49" t="s">
        <v>211</v>
      </c>
      <c r="D23" s="49" t="s">
        <v>212</v>
      </c>
      <c r="E23" s="53">
        <v>4</v>
      </c>
      <c r="F23" s="53">
        <v>5</v>
      </c>
      <c r="G23" s="53">
        <v>5</v>
      </c>
      <c r="H23" s="53">
        <f t="shared" si="0"/>
        <v>20</v>
      </c>
      <c r="I23" s="49" t="s">
        <v>213</v>
      </c>
      <c r="J23" s="49" t="s">
        <v>214</v>
      </c>
      <c r="K23" s="50" t="s">
        <v>203</v>
      </c>
    </row>
    <row r="24" spans="1:11" ht="28" customHeight="1">
      <c r="A24" s="51" t="s">
        <v>137</v>
      </c>
      <c r="B24" s="52" t="s">
        <v>215</v>
      </c>
      <c r="C24" s="49" t="s">
        <v>216</v>
      </c>
      <c r="D24" s="49" t="s">
        <v>217</v>
      </c>
      <c r="E24" s="53">
        <v>4</v>
      </c>
      <c r="F24" s="53">
        <v>4</v>
      </c>
      <c r="G24" s="53">
        <v>4</v>
      </c>
      <c r="H24" s="53">
        <f t="shared" si="0"/>
        <v>12.8</v>
      </c>
      <c r="I24" s="49" t="s">
        <v>218</v>
      </c>
      <c r="J24" s="49" t="s">
        <v>219</v>
      </c>
      <c r="K24" s="50" t="s">
        <v>188</v>
      </c>
    </row>
    <row r="25" spans="1:11" ht="28" customHeight="1">
      <c r="A25" s="51" t="s">
        <v>137</v>
      </c>
      <c r="B25" s="52" t="s">
        <v>220</v>
      </c>
      <c r="C25" s="49" t="s">
        <v>221</v>
      </c>
      <c r="D25" s="49" t="s">
        <v>222</v>
      </c>
      <c r="E25" s="53">
        <v>4</v>
      </c>
      <c r="F25" s="53">
        <v>5</v>
      </c>
      <c r="G25" s="53">
        <v>3</v>
      </c>
      <c r="H25" s="53">
        <f t="shared" si="0"/>
        <v>12</v>
      </c>
      <c r="I25" s="49" t="s">
        <v>223</v>
      </c>
      <c r="J25" s="49" t="s">
        <v>208</v>
      </c>
      <c r="K25" s="50" t="s">
        <v>177</v>
      </c>
    </row>
    <row r="26" spans="1:11" ht="28" customHeight="1">
      <c r="A26" s="56" t="s">
        <v>138</v>
      </c>
      <c r="B26" s="57" t="s">
        <v>224</v>
      </c>
      <c r="C26" s="54" t="s">
        <v>225</v>
      </c>
      <c r="D26" s="54" t="s">
        <v>226</v>
      </c>
      <c r="E26" s="58">
        <v>5</v>
      </c>
      <c r="F26" s="58">
        <v>4</v>
      </c>
      <c r="G26" s="58">
        <v>4</v>
      </c>
      <c r="H26" s="58">
        <f t="shared" si="0"/>
        <v>16</v>
      </c>
      <c r="I26" s="54" t="s">
        <v>227</v>
      </c>
      <c r="J26" s="54" t="s">
        <v>228</v>
      </c>
      <c r="K26" s="55" t="s">
        <v>188</v>
      </c>
    </row>
    <row r="27" spans="1:11" ht="28" customHeight="1">
      <c r="A27" s="56" t="s">
        <v>138</v>
      </c>
      <c r="B27" s="57" t="s">
        <v>229</v>
      </c>
      <c r="C27" s="54" t="s">
        <v>230</v>
      </c>
      <c r="D27" s="54" t="s">
        <v>231</v>
      </c>
      <c r="E27" s="58">
        <v>5</v>
      </c>
      <c r="F27" s="58">
        <v>5</v>
      </c>
      <c r="G27" s="58">
        <v>5</v>
      </c>
      <c r="H27" s="58">
        <f t="shared" si="0"/>
        <v>25</v>
      </c>
      <c r="I27" s="54" t="s">
        <v>232</v>
      </c>
      <c r="J27" s="54" t="s">
        <v>219</v>
      </c>
      <c r="K27" s="55" t="s">
        <v>177</v>
      </c>
    </row>
    <row r="28" spans="1:11" ht="28" customHeight="1">
      <c r="A28" s="56" t="s">
        <v>138</v>
      </c>
      <c r="B28" s="57" t="s">
        <v>233</v>
      </c>
      <c r="C28" s="54" t="s">
        <v>234</v>
      </c>
      <c r="D28" s="54" t="s">
        <v>235</v>
      </c>
      <c r="E28" s="58">
        <v>5</v>
      </c>
      <c r="F28" s="58">
        <v>4</v>
      </c>
      <c r="G28" s="58">
        <v>4</v>
      </c>
      <c r="H28" s="58">
        <f t="shared" si="0"/>
        <v>16</v>
      </c>
      <c r="I28" s="54" t="s">
        <v>236</v>
      </c>
      <c r="J28" s="54" t="s">
        <v>176</v>
      </c>
      <c r="K28" s="55" t="s">
        <v>177</v>
      </c>
    </row>
    <row r="29" spans="1:11" ht="28" customHeight="1">
      <c r="A29" s="56" t="s">
        <v>138</v>
      </c>
      <c r="B29" s="57" t="s">
        <v>237</v>
      </c>
      <c r="C29" s="54" t="s">
        <v>238</v>
      </c>
      <c r="D29" s="54" t="s">
        <v>239</v>
      </c>
      <c r="E29" s="58">
        <v>4</v>
      </c>
      <c r="F29" s="58">
        <v>3</v>
      </c>
      <c r="G29" s="58">
        <v>4</v>
      </c>
      <c r="H29" s="58">
        <f t="shared" si="0"/>
        <v>9.6</v>
      </c>
      <c r="I29" s="54" t="s">
        <v>240</v>
      </c>
      <c r="J29" s="54" t="s">
        <v>187</v>
      </c>
      <c r="K29" s="55" t="s">
        <v>188</v>
      </c>
    </row>
    <row r="30" spans="1:11" ht="28" customHeight="1">
      <c r="A30" s="56" t="s">
        <v>138</v>
      </c>
      <c r="B30" s="57" t="s">
        <v>241</v>
      </c>
      <c r="C30" s="54" t="s">
        <v>242</v>
      </c>
      <c r="D30" s="54" t="s">
        <v>243</v>
      </c>
      <c r="E30" s="58">
        <v>4</v>
      </c>
      <c r="F30" s="58">
        <v>4</v>
      </c>
      <c r="G30" s="58">
        <v>4</v>
      </c>
      <c r="H30" s="58">
        <f t="shared" si="0"/>
        <v>12.8</v>
      </c>
      <c r="I30" s="54" t="s">
        <v>244</v>
      </c>
      <c r="J30" s="54" t="s">
        <v>245</v>
      </c>
      <c r="K30" s="55" t="s">
        <v>188</v>
      </c>
    </row>
    <row r="31" spans="1:11" ht="28" customHeight="1">
      <c r="A31" s="61" t="s">
        <v>139</v>
      </c>
      <c r="B31" s="62" t="s">
        <v>246</v>
      </c>
      <c r="C31" s="59" t="s">
        <v>247</v>
      </c>
      <c r="D31" s="59" t="s">
        <v>248</v>
      </c>
      <c r="E31" s="63">
        <v>5</v>
      </c>
      <c r="F31" s="63">
        <v>5</v>
      </c>
      <c r="G31" s="63">
        <v>5</v>
      </c>
      <c r="H31" s="63">
        <f t="shared" si="0"/>
        <v>25</v>
      </c>
      <c r="I31" s="59" t="s">
        <v>249</v>
      </c>
      <c r="J31" s="59" t="s">
        <v>250</v>
      </c>
      <c r="K31" s="60" t="s">
        <v>209</v>
      </c>
    </row>
    <row r="32" spans="1:11" ht="28" customHeight="1">
      <c r="A32" s="61" t="s">
        <v>139</v>
      </c>
      <c r="B32" s="62" t="s">
        <v>251</v>
      </c>
      <c r="C32" s="59" t="s">
        <v>252</v>
      </c>
      <c r="D32" s="59" t="s">
        <v>253</v>
      </c>
      <c r="E32" s="63">
        <v>5</v>
      </c>
      <c r="F32" s="63">
        <v>4</v>
      </c>
      <c r="G32" s="63">
        <v>5</v>
      </c>
      <c r="H32" s="63">
        <f t="shared" si="0"/>
        <v>20</v>
      </c>
      <c r="I32" s="59" t="s">
        <v>254</v>
      </c>
      <c r="J32" s="59" t="s">
        <v>198</v>
      </c>
      <c r="K32" s="60" t="s">
        <v>203</v>
      </c>
    </row>
    <row r="33" spans="1:11" ht="28" customHeight="1">
      <c r="A33" s="61" t="s">
        <v>139</v>
      </c>
      <c r="B33" s="62" t="s">
        <v>255</v>
      </c>
      <c r="C33" s="59" t="s">
        <v>256</v>
      </c>
      <c r="D33" s="59" t="s">
        <v>257</v>
      </c>
      <c r="E33" s="63">
        <v>4</v>
      </c>
      <c r="F33" s="63">
        <v>4</v>
      </c>
      <c r="G33" s="63">
        <v>4</v>
      </c>
      <c r="H33" s="63">
        <f t="shared" si="0"/>
        <v>12.8</v>
      </c>
      <c r="I33" s="59" t="s">
        <v>258</v>
      </c>
      <c r="J33" s="59" t="s">
        <v>259</v>
      </c>
      <c r="K33" s="60" t="s">
        <v>177</v>
      </c>
    </row>
    <row r="34" spans="1:11" ht="28" customHeight="1">
      <c r="A34" s="61" t="s">
        <v>139</v>
      </c>
      <c r="B34" s="62" t="s">
        <v>260</v>
      </c>
      <c r="C34" s="59" t="s">
        <v>261</v>
      </c>
      <c r="D34" s="59" t="s">
        <v>262</v>
      </c>
      <c r="E34" s="63">
        <v>4</v>
      </c>
      <c r="F34" s="63">
        <v>4</v>
      </c>
      <c r="G34" s="63">
        <v>4</v>
      </c>
      <c r="H34" s="63">
        <f t="shared" si="0"/>
        <v>12.8</v>
      </c>
      <c r="I34" s="59" t="s">
        <v>263</v>
      </c>
      <c r="J34" s="59" t="s">
        <v>208</v>
      </c>
      <c r="K34" s="60" t="s">
        <v>177</v>
      </c>
    </row>
    <row r="35" spans="1:11" ht="28" customHeight="1">
      <c r="A35" s="61" t="s">
        <v>139</v>
      </c>
      <c r="B35" s="62" t="s">
        <v>264</v>
      </c>
      <c r="C35" s="59" t="s">
        <v>265</v>
      </c>
      <c r="D35" s="59" t="s">
        <v>266</v>
      </c>
      <c r="E35" s="63">
        <v>4</v>
      </c>
      <c r="F35" s="63">
        <v>4</v>
      </c>
      <c r="G35" s="63">
        <v>5</v>
      </c>
      <c r="H35" s="63">
        <f t="shared" si="0"/>
        <v>16</v>
      </c>
      <c r="I35" s="59" t="s">
        <v>267</v>
      </c>
      <c r="J35" s="59" t="s">
        <v>176</v>
      </c>
      <c r="K35" s="60" t="s">
        <v>203</v>
      </c>
    </row>
    <row r="38" spans="1:11" ht="14.65" customHeight="1">
      <c r="A38" s="87" t="s">
        <v>268</v>
      </c>
      <c r="B38" s="87"/>
      <c r="C38" s="87"/>
      <c r="D38" s="87"/>
      <c r="E38" s="87"/>
      <c r="F38" s="87"/>
      <c r="G38" s="87"/>
      <c r="H38" s="87"/>
      <c r="I38" s="87"/>
      <c r="J38" s="87"/>
      <c r="K38" s="87"/>
    </row>
    <row r="39" spans="1:11" ht="42">
      <c r="A39" s="64" t="s">
        <v>126</v>
      </c>
      <c r="B39" s="65" t="s">
        <v>269</v>
      </c>
      <c r="C39" s="65" t="s">
        <v>270</v>
      </c>
      <c r="D39" s="65" t="s">
        <v>271</v>
      </c>
      <c r="E39" s="66" t="s">
        <v>272</v>
      </c>
      <c r="G39" s="75" t="s">
        <v>126</v>
      </c>
      <c r="H39" s="76" t="s">
        <v>270</v>
      </c>
    </row>
    <row r="40" spans="1:11" ht="22.65" customHeight="1">
      <c r="A40" s="67" t="s">
        <v>136</v>
      </c>
      <c r="B40" s="29">
        <f>COUNTIF($A$16:$A$35,A40)</f>
        <v>5</v>
      </c>
      <c r="C40" s="29">
        <f>ROUND(AVERAGEIF($A$16:$A$35,A40,$H$16:$H$35),1)</f>
        <v>14.9</v>
      </c>
      <c r="D40" s="29" t="e">
        <f ca="1">MAXIFS($H$16:$H$35,$A$16:$A$35,A40)</f>
        <v>#NAME?</v>
      </c>
      <c r="E40" s="15" t="s">
        <v>273</v>
      </c>
      <c r="G40" s="71" t="s">
        <v>136</v>
      </c>
      <c r="H40" s="72">
        <f>C40</f>
        <v>14.9</v>
      </c>
    </row>
    <row r="41" spans="1:11" ht="22.65" customHeight="1">
      <c r="A41" s="68" t="s">
        <v>137</v>
      </c>
      <c r="B41" s="31">
        <f>COUNTIF($A$16:$A$35,A41)</f>
        <v>5</v>
      </c>
      <c r="C41" s="31">
        <f>ROUND(AVERAGEIF($A$16:$A$35,A41,$H$16:$H$35),1)</f>
        <v>18</v>
      </c>
      <c r="D41" s="31" t="e">
        <f ca="1">MAXIFS($H$16:$H$35,$A$16:$A$35,A41)</f>
        <v>#NAME?</v>
      </c>
      <c r="E41" s="24" t="s">
        <v>274</v>
      </c>
      <c r="G41" s="71" t="s">
        <v>137</v>
      </c>
      <c r="H41" s="72">
        <f>C41</f>
        <v>18</v>
      </c>
    </row>
    <row r="42" spans="1:11" ht="22.65" customHeight="1">
      <c r="A42" s="69" t="s">
        <v>138</v>
      </c>
      <c r="B42" s="33">
        <f>COUNTIF($A$16:$A$35,A42)</f>
        <v>5</v>
      </c>
      <c r="C42" s="33">
        <f>ROUND(AVERAGEIF($A$16:$A$35,A42,$H$16:$H$35),1)</f>
        <v>15.9</v>
      </c>
      <c r="D42" s="33" t="e">
        <f ca="1">MAXIFS($H$16:$H$35,$A$16:$A$35,A42)</f>
        <v>#NAME?</v>
      </c>
      <c r="E42" s="11" t="s">
        <v>275</v>
      </c>
      <c r="G42" s="71" t="s">
        <v>138</v>
      </c>
      <c r="H42" s="72">
        <f>C42</f>
        <v>15.9</v>
      </c>
    </row>
    <row r="43" spans="1:11" ht="22.65" customHeight="1">
      <c r="A43" s="70" t="s">
        <v>139</v>
      </c>
      <c r="B43" s="37">
        <f>COUNTIF($A$16:$A$35,A43)</f>
        <v>5</v>
      </c>
      <c r="C43" s="37">
        <f>ROUND(AVERAGEIF($A$16:$A$35,A43,$H$16:$H$35),1)</f>
        <v>17.3</v>
      </c>
      <c r="D43" s="37" t="e">
        <f ca="1">MAXIFS($H$16:$H$35,$A$16:$A$35,A43)</f>
        <v>#NAME?</v>
      </c>
      <c r="E43" s="35" t="s">
        <v>276</v>
      </c>
      <c r="G43" s="73" t="s">
        <v>139</v>
      </c>
      <c r="H43" s="74">
        <f>C43</f>
        <v>17.3</v>
      </c>
    </row>
    <row r="63" spans="1:11" ht="13.4" customHeight="1">
      <c r="A63" s="118" t="s">
        <v>46</v>
      </c>
      <c r="B63" s="118"/>
      <c r="C63" s="118"/>
      <c r="D63" s="118"/>
      <c r="E63" s="118"/>
      <c r="F63" s="118"/>
      <c r="G63" s="118"/>
      <c r="H63" s="118"/>
      <c r="I63" s="118"/>
      <c r="J63" s="118"/>
      <c r="K63" s="118"/>
    </row>
  </sheetData>
  <mergeCells count="19">
    <mergeCell ref="A38:K38"/>
    <mergeCell ref="A63:K63"/>
    <mergeCell ref="E10:F10"/>
    <mergeCell ref="G10:K10"/>
    <mergeCell ref="E11:F11"/>
    <mergeCell ref="G11:K11"/>
    <mergeCell ref="A14:K14"/>
    <mergeCell ref="E7:F7"/>
    <mergeCell ref="G7:K7"/>
    <mergeCell ref="E8:F8"/>
    <mergeCell ref="G8:K8"/>
    <mergeCell ref="E9:F9"/>
    <mergeCell ref="G9:K9"/>
    <mergeCell ref="A1:K1"/>
    <mergeCell ref="A2:K2"/>
    <mergeCell ref="A3:K3"/>
    <mergeCell ref="A5:K5"/>
    <mergeCell ref="E6:F6"/>
    <mergeCell ref="G6:K6"/>
  </mergeCells>
  <conditionalFormatting sqref="H16:H35">
    <cfRule type="colorScale" priority="1">
      <colorScale>
        <cfvo type="min"/>
        <cfvo type="percentile" val="50"/>
        <cfvo type="max"/>
        <color rgb="FFE8F3F1"/>
        <color rgb="FFF7F1E3"/>
        <color rgb="FFF7EAE8"/>
      </colorScale>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topLeftCell="A50" workbookViewId="0">
      <selection activeCell="A4" sqref="A4"/>
    </sheetView>
  </sheetViews>
  <sheetFormatPr defaultRowHeight="14"/>
  <cols>
    <col min="1" max="2" width="11" customWidth="1"/>
    <col min="3" max="3" width="14" customWidth="1"/>
    <col min="4" max="11" width="12" customWidth="1"/>
    <col min="12" max="12" width="15" customWidth="1"/>
  </cols>
  <sheetData>
    <row r="1" spans="1:12" ht="20" customHeight="1">
      <c r="A1" s="84" t="s">
        <v>277</v>
      </c>
      <c r="B1" s="84"/>
      <c r="C1" s="84"/>
      <c r="D1" s="84"/>
      <c r="E1" s="84"/>
      <c r="F1" s="84"/>
      <c r="G1" s="84"/>
      <c r="H1" s="84"/>
      <c r="I1" s="84"/>
      <c r="J1" s="84"/>
      <c r="K1" s="84"/>
      <c r="L1" s="84"/>
    </row>
    <row r="2" spans="1:12" ht="14" customHeight="1">
      <c r="A2" s="85" t="s">
        <v>278</v>
      </c>
      <c r="B2" s="85"/>
      <c r="C2" s="85"/>
      <c r="D2" s="85"/>
      <c r="E2" s="85"/>
      <c r="F2" s="85"/>
      <c r="G2" s="85"/>
      <c r="H2" s="85"/>
      <c r="I2" s="85"/>
      <c r="J2" s="85"/>
      <c r="K2" s="85"/>
      <c r="L2" s="85"/>
    </row>
    <row r="3" spans="1:12" ht="12" customHeight="1">
      <c r="A3" s="86" t="s">
        <v>322</v>
      </c>
      <c r="B3" s="86"/>
      <c r="C3" s="86"/>
      <c r="D3" s="86"/>
      <c r="E3" s="86"/>
      <c r="F3" s="86"/>
      <c r="G3" s="86"/>
      <c r="H3" s="86"/>
      <c r="I3" s="86"/>
      <c r="J3" s="86"/>
      <c r="K3" s="86"/>
      <c r="L3" s="86"/>
    </row>
    <row r="5" spans="1:12" ht="14.65" customHeight="1">
      <c r="A5" s="87" t="s">
        <v>279</v>
      </c>
      <c r="B5" s="87"/>
      <c r="C5" s="87"/>
      <c r="D5" s="87"/>
      <c r="E5" s="87"/>
      <c r="F5" s="87"/>
      <c r="G5" s="87"/>
      <c r="H5" s="87"/>
      <c r="I5" s="87"/>
      <c r="J5" s="87"/>
      <c r="K5" s="87"/>
      <c r="L5" s="87"/>
    </row>
    <row r="6" spans="1:12">
      <c r="A6" s="149" t="s">
        <v>280</v>
      </c>
      <c r="B6" s="150"/>
      <c r="C6" s="150"/>
      <c r="D6" s="150"/>
      <c r="E6" s="150"/>
      <c r="F6" s="150"/>
      <c r="G6" s="150"/>
      <c r="H6" s="150"/>
      <c r="I6" s="150"/>
      <c r="J6" s="150"/>
      <c r="K6" s="150"/>
      <c r="L6" s="151"/>
    </row>
    <row r="7" spans="1:12">
      <c r="A7" s="152"/>
      <c r="B7" s="153"/>
      <c r="C7" s="153"/>
      <c r="D7" s="153"/>
      <c r="E7" s="153"/>
      <c r="F7" s="153"/>
      <c r="G7" s="153"/>
      <c r="H7" s="153"/>
      <c r="I7" s="153"/>
      <c r="J7" s="153"/>
      <c r="K7" s="153"/>
      <c r="L7" s="154"/>
    </row>
    <row r="8" spans="1:12">
      <c r="A8" s="155"/>
      <c r="B8" s="156"/>
      <c r="C8" s="156"/>
      <c r="D8" s="156"/>
      <c r="E8" s="156"/>
      <c r="F8" s="156"/>
      <c r="G8" s="156"/>
      <c r="H8" s="156"/>
      <c r="I8" s="156"/>
      <c r="J8" s="156"/>
      <c r="K8" s="156"/>
      <c r="L8" s="157"/>
    </row>
    <row r="10" spans="1:12">
      <c r="A10" s="158" t="s">
        <v>281</v>
      </c>
      <c r="B10" s="159"/>
      <c r="C10" s="160"/>
      <c r="D10" s="170" t="s">
        <v>282</v>
      </c>
      <c r="E10" s="171"/>
      <c r="F10" s="172"/>
      <c r="G10" s="174" t="s">
        <v>283</v>
      </c>
      <c r="H10" s="175"/>
      <c r="I10" s="176"/>
      <c r="J10" s="177" t="s">
        <v>284</v>
      </c>
      <c r="K10" s="178"/>
      <c r="L10" s="179"/>
    </row>
    <row r="11" spans="1:12">
      <c r="A11" s="161">
        <f>'01_Business_Case'!E23</f>
        <v>8.6</v>
      </c>
      <c r="B11" s="162"/>
      <c r="C11" s="163"/>
      <c r="D11" s="173">
        <f>'01_Business_Case'!E24</f>
        <v>0.13900000000000001</v>
      </c>
      <c r="E11" s="162"/>
      <c r="F11" s="163"/>
      <c r="G11" s="173">
        <f>'01_Business_Case'!E26</f>
        <v>0.86</v>
      </c>
      <c r="H11" s="162"/>
      <c r="I11" s="163"/>
      <c r="J11" s="173">
        <f>'01_Business_Case'!E28</f>
        <v>0.18</v>
      </c>
      <c r="K11" s="162"/>
      <c r="L11" s="163"/>
    </row>
    <row r="12" spans="1:12">
      <c r="A12" s="164"/>
      <c r="B12" s="165"/>
      <c r="C12" s="166"/>
      <c r="D12" s="164"/>
      <c r="E12" s="165"/>
      <c r="F12" s="166"/>
      <c r="G12" s="164"/>
      <c r="H12" s="165"/>
      <c r="I12" s="166"/>
      <c r="J12" s="164"/>
      <c r="K12" s="165"/>
      <c r="L12" s="166"/>
    </row>
    <row r="13" spans="1:12">
      <c r="A13" s="167" t="s">
        <v>285</v>
      </c>
      <c r="B13" s="168"/>
      <c r="C13" s="169"/>
      <c r="D13" s="167" t="s">
        <v>286</v>
      </c>
      <c r="E13" s="168"/>
      <c r="F13" s="169"/>
      <c r="G13" s="167" t="s">
        <v>287</v>
      </c>
      <c r="H13" s="168"/>
      <c r="I13" s="169"/>
      <c r="J13" s="167" t="s">
        <v>288</v>
      </c>
      <c r="K13" s="168"/>
      <c r="L13" s="169"/>
    </row>
    <row r="15" spans="1:12" ht="14.65" customHeight="1">
      <c r="A15" s="87" t="s">
        <v>289</v>
      </c>
      <c r="B15" s="87"/>
      <c r="C15" s="87"/>
      <c r="D15" s="87"/>
      <c r="E15" s="87"/>
      <c r="F15" s="87"/>
      <c r="G15" s="87"/>
      <c r="H15" s="87"/>
      <c r="I15" s="87"/>
      <c r="J15" s="87"/>
      <c r="K15" s="87"/>
      <c r="L15" s="87"/>
    </row>
    <row r="16" spans="1:12">
      <c r="A16" s="180" t="s">
        <v>290</v>
      </c>
      <c r="B16" s="181"/>
      <c r="C16" s="181"/>
      <c r="D16" s="181"/>
      <c r="E16" s="181"/>
      <c r="F16" s="182"/>
      <c r="G16" s="183" t="s">
        <v>291</v>
      </c>
      <c r="H16" s="184"/>
      <c r="I16" s="184"/>
      <c r="J16" s="184"/>
      <c r="K16" s="184"/>
      <c r="L16" s="185"/>
    </row>
    <row r="17" spans="1:12">
      <c r="A17" s="138" t="s">
        <v>292</v>
      </c>
      <c r="B17" s="139"/>
      <c r="C17" s="139"/>
      <c r="D17" s="139"/>
      <c r="E17" s="139"/>
      <c r="F17" s="140"/>
      <c r="G17" s="109" t="s">
        <v>293</v>
      </c>
      <c r="H17" s="110"/>
      <c r="I17" s="110"/>
      <c r="J17" s="110"/>
      <c r="K17" s="110"/>
      <c r="L17" s="111"/>
    </row>
    <row r="18" spans="1:12">
      <c r="A18" s="141"/>
      <c r="B18" s="142"/>
      <c r="C18" s="142"/>
      <c r="D18" s="142"/>
      <c r="E18" s="142"/>
      <c r="F18" s="143"/>
      <c r="G18" s="112"/>
      <c r="H18" s="113"/>
      <c r="I18" s="113"/>
      <c r="J18" s="113"/>
      <c r="K18" s="113"/>
      <c r="L18" s="114"/>
    </row>
    <row r="19" spans="1:12">
      <c r="A19" s="141"/>
      <c r="B19" s="142"/>
      <c r="C19" s="142"/>
      <c r="D19" s="142"/>
      <c r="E19" s="142"/>
      <c r="F19" s="143"/>
      <c r="G19" s="112"/>
      <c r="H19" s="113"/>
      <c r="I19" s="113"/>
      <c r="J19" s="113"/>
      <c r="K19" s="113"/>
      <c r="L19" s="114"/>
    </row>
    <row r="20" spans="1:12">
      <c r="A20" s="141"/>
      <c r="B20" s="142"/>
      <c r="C20" s="142"/>
      <c r="D20" s="142"/>
      <c r="E20" s="142"/>
      <c r="F20" s="143"/>
      <c r="G20" s="112"/>
      <c r="H20" s="113"/>
      <c r="I20" s="113"/>
      <c r="J20" s="113"/>
      <c r="K20" s="113"/>
      <c r="L20" s="114"/>
    </row>
    <row r="21" spans="1:12">
      <c r="A21" s="141"/>
      <c r="B21" s="142"/>
      <c r="C21" s="142"/>
      <c r="D21" s="142"/>
      <c r="E21" s="142"/>
      <c r="F21" s="143"/>
      <c r="G21" s="112"/>
      <c r="H21" s="113"/>
      <c r="I21" s="113"/>
      <c r="J21" s="113"/>
      <c r="K21" s="113"/>
      <c r="L21" s="114"/>
    </row>
    <row r="22" spans="1:12">
      <c r="A22" s="144"/>
      <c r="B22" s="145"/>
      <c r="C22" s="145"/>
      <c r="D22" s="145"/>
      <c r="E22" s="145"/>
      <c r="F22" s="146"/>
      <c r="G22" s="115"/>
      <c r="H22" s="116"/>
      <c r="I22" s="116"/>
      <c r="J22" s="116"/>
      <c r="K22" s="116"/>
      <c r="L22" s="117"/>
    </row>
    <row r="24" spans="1:12">
      <c r="A24" s="186" t="s">
        <v>294</v>
      </c>
      <c r="B24" s="187"/>
      <c r="C24" s="187"/>
      <c r="D24" s="187"/>
      <c r="E24" s="187"/>
      <c r="F24" s="188"/>
      <c r="G24" s="198" t="s">
        <v>295</v>
      </c>
      <c r="H24" s="199"/>
      <c r="I24" s="199"/>
      <c r="J24" s="199"/>
      <c r="K24" s="199"/>
      <c r="L24" s="200"/>
    </row>
    <row r="25" spans="1:12">
      <c r="A25" s="189" t="s">
        <v>296</v>
      </c>
      <c r="B25" s="190"/>
      <c r="C25" s="190"/>
      <c r="D25" s="190"/>
      <c r="E25" s="190"/>
      <c r="F25" s="191"/>
      <c r="G25" s="201" t="s">
        <v>297</v>
      </c>
      <c r="H25" s="202"/>
      <c r="I25" s="202"/>
      <c r="J25" s="202"/>
      <c r="K25" s="202"/>
      <c r="L25" s="203"/>
    </row>
    <row r="26" spans="1:12">
      <c r="A26" s="192"/>
      <c r="B26" s="193"/>
      <c r="C26" s="193"/>
      <c r="D26" s="193"/>
      <c r="E26" s="193"/>
      <c r="F26" s="194"/>
      <c r="G26" s="204"/>
      <c r="H26" s="205"/>
      <c r="I26" s="205"/>
      <c r="J26" s="205"/>
      <c r="K26" s="205"/>
      <c r="L26" s="206"/>
    </row>
    <row r="27" spans="1:12">
      <c r="A27" s="192"/>
      <c r="B27" s="193"/>
      <c r="C27" s="193"/>
      <c r="D27" s="193"/>
      <c r="E27" s="193"/>
      <c r="F27" s="194"/>
      <c r="G27" s="204"/>
      <c r="H27" s="205"/>
      <c r="I27" s="205"/>
      <c r="J27" s="205"/>
      <c r="K27" s="205"/>
      <c r="L27" s="206"/>
    </row>
    <row r="28" spans="1:12">
      <c r="A28" s="192"/>
      <c r="B28" s="193"/>
      <c r="C28" s="193"/>
      <c r="D28" s="193"/>
      <c r="E28" s="193"/>
      <c r="F28" s="194"/>
      <c r="G28" s="204"/>
      <c r="H28" s="205"/>
      <c r="I28" s="205"/>
      <c r="J28" s="205"/>
      <c r="K28" s="205"/>
      <c r="L28" s="206"/>
    </row>
    <row r="29" spans="1:12">
      <c r="A29" s="192"/>
      <c r="B29" s="193"/>
      <c r="C29" s="193"/>
      <c r="D29" s="193"/>
      <c r="E29" s="193"/>
      <c r="F29" s="194"/>
      <c r="G29" s="204"/>
      <c r="H29" s="205"/>
      <c r="I29" s="205"/>
      <c r="J29" s="205"/>
      <c r="K29" s="205"/>
      <c r="L29" s="206"/>
    </row>
    <row r="30" spans="1:12">
      <c r="A30" s="195"/>
      <c r="B30" s="196"/>
      <c r="C30" s="196"/>
      <c r="D30" s="196"/>
      <c r="E30" s="196"/>
      <c r="F30" s="197"/>
      <c r="G30" s="207"/>
      <c r="H30" s="208"/>
      <c r="I30" s="208"/>
      <c r="J30" s="208"/>
      <c r="K30" s="208"/>
      <c r="L30" s="209"/>
    </row>
    <row r="32" spans="1:12" ht="14.65" customHeight="1">
      <c r="A32" s="87" t="s">
        <v>298</v>
      </c>
      <c r="B32" s="87"/>
      <c r="C32" s="87"/>
      <c r="D32" s="87"/>
      <c r="E32" s="87"/>
      <c r="F32" s="87"/>
      <c r="G32" s="87"/>
      <c r="H32" s="87"/>
      <c r="I32" s="87"/>
      <c r="J32" s="87"/>
      <c r="K32" s="87"/>
      <c r="L32" s="87"/>
    </row>
    <row r="33" spans="1:10">
      <c r="A33" s="75" t="s">
        <v>299</v>
      </c>
      <c r="B33" s="79" t="s">
        <v>155</v>
      </c>
      <c r="C33" s="79" t="s">
        <v>82</v>
      </c>
      <c r="D33" s="79" t="s">
        <v>88</v>
      </c>
      <c r="E33" s="76" t="s">
        <v>300</v>
      </c>
      <c r="G33" s="75" t="s">
        <v>299</v>
      </c>
      <c r="H33" s="79" t="s">
        <v>82</v>
      </c>
      <c r="I33" s="79" t="s">
        <v>88</v>
      </c>
      <c r="J33" s="76" t="s">
        <v>300</v>
      </c>
    </row>
    <row r="34" spans="1:10">
      <c r="A34" s="71" t="s">
        <v>72</v>
      </c>
      <c r="B34" s="77">
        <v>7.4</v>
      </c>
      <c r="C34" s="80">
        <v>0.13800000000000001</v>
      </c>
      <c r="D34" s="80">
        <v>0.91</v>
      </c>
      <c r="E34" s="81">
        <v>0.11</v>
      </c>
      <c r="G34" s="71" t="s">
        <v>72</v>
      </c>
      <c r="H34" s="80">
        <v>0.13800000000000001</v>
      </c>
      <c r="I34" s="80">
        <v>0.91</v>
      </c>
      <c r="J34" s="81">
        <v>0.11</v>
      </c>
    </row>
    <row r="35" spans="1:10">
      <c r="A35" s="71" t="s">
        <v>73</v>
      </c>
      <c r="B35" s="77">
        <v>8</v>
      </c>
      <c r="C35" s="80">
        <v>0.14499999999999999</v>
      </c>
      <c r="D35" s="80">
        <v>0.89</v>
      </c>
      <c r="E35" s="81">
        <v>0.14000000000000001</v>
      </c>
      <c r="G35" s="71" t="s">
        <v>73</v>
      </c>
      <c r="H35" s="80">
        <v>0.14499999999999999</v>
      </c>
      <c r="I35" s="80">
        <v>0.89</v>
      </c>
      <c r="J35" s="81">
        <v>0.14000000000000001</v>
      </c>
    </row>
    <row r="36" spans="1:10">
      <c r="A36" s="73" t="s">
        <v>74</v>
      </c>
      <c r="B36" s="78">
        <v>8.6</v>
      </c>
      <c r="C36" s="82">
        <v>0.13900000000000001</v>
      </c>
      <c r="D36" s="82">
        <v>0.86</v>
      </c>
      <c r="E36" s="83">
        <v>0.18</v>
      </c>
      <c r="G36" s="73" t="s">
        <v>74</v>
      </c>
      <c r="H36" s="82">
        <v>0.13900000000000001</v>
      </c>
      <c r="I36" s="82">
        <v>0.86</v>
      </c>
      <c r="J36" s="83">
        <v>0.18</v>
      </c>
    </row>
    <row r="54" spans="1:12" ht="14.65" customHeight="1">
      <c r="A54" s="87" t="s">
        <v>301</v>
      </c>
      <c r="B54" s="87"/>
      <c r="C54" s="87"/>
      <c r="D54" s="87"/>
      <c r="E54" s="87"/>
      <c r="F54" s="87"/>
      <c r="G54" s="87"/>
      <c r="H54" s="87"/>
      <c r="I54" s="87"/>
      <c r="J54" s="87"/>
      <c r="K54" s="87"/>
      <c r="L54" s="87"/>
    </row>
    <row r="55" spans="1:12" ht="28">
      <c r="A55" s="210" t="s">
        <v>302</v>
      </c>
      <c r="B55" s="211"/>
      <c r="C55" s="211" t="s">
        <v>303</v>
      </c>
      <c r="D55" s="211"/>
      <c r="E55" s="211"/>
      <c r="F55" s="211"/>
      <c r="G55" s="211" t="s">
        <v>304</v>
      </c>
      <c r="H55" s="211"/>
      <c r="I55" s="211" t="s">
        <v>305</v>
      </c>
      <c r="J55" s="211"/>
      <c r="K55" s="211"/>
      <c r="L55" s="66" t="s">
        <v>306</v>
      </c>
    </row>
    <row r="56" spans="1:12" ht="29.4" customHeight="1">
      <c r="A56" s="212" t="s">
        <v>8</v>
      </c>
      <c r="B56" s="213"/>
      <c r="C56" s="107" t="s">
        <v>307</v>
      </c>
      <c r="D56" s="107"/>
      <c r="E56" s="107"/>
      <c r="F56" s="107"/>
      <c r="G56" s="107" t="s">
        <v>308</v>
      </c>
      <c r="H56" s="107"/>
      <c r="I56" s="107" t="s">
        <v>309</v>
      </c>
      <c r="J56" s="107"/>
      <c r="K56" s="107"/>
      <c r="L56" s="13" t="s">
        <v>310</v>
      </c>
    </row>
    <row r="57" spans="1:12" ht="29.4" customHeight="1">
      <c r="A57" s="214" t="s">
        <v>11</v>
      </c>
      <c r="B57" s="215"/>
      <c r="C57" s="147" t="s">
        <v>311</v>
      </c>
      <c r="D57" s="147"/>
      <c r="E57" s="147"/>
      <c r="F57" s="147"/>
      <c r="G57" s="147" t="s">
        <v>312</v>
      </c>
      <c r="H57" s="147"/>
      <c r="I57" s="147" t="s">
        <v>313</v>
      </c>
      <c r="J57" s="147"/>
      <c r="K57" s="147"/>
      <c r="L57" s="39" t="s">
        <v>314</v>
      </c>
    </row>
    <row r="58" spans="1:12" ht="29.4" customHeight="1">
      <c r="A58" s="212" t="s">
        <v>14</v>
      </c>
      <c r="B58" s="213"/>
      <c r="C58" s="107" t="s">
        <v>315</v>
      </c>
      <c r="D58" s="107"/>
      <c r="E58" s="107"/>
      <c r="F58" s="107"/>
      <c r="G58" s="107" t="s">
        <v>316</v>
      </c>
      <c r="H58" s="107"/>
      <c r="I58" s="107" t="s">
        <v>317</v>
      </c>
      <c r="J58" s="107"/>
      <c r="K58" s="107"/>
      <c r="L58" s="13" t="s">
        <v>250</v>
      </c>
    </row>
    <row r="59" spans="1:12" ht="29.4" customHeight="1">
      <c r="A59" s="214" t="s">
        <v>17</v>
      </c>
      <c r="B59" s="215"/>
      <c r="C59" s="147" t="s">
        <v>318</v>
      </c>
      <c r="D59" s="147"/>
      <c r="E59" s="147"/>
      <c r="F59" s="147"/>
      <c r="G59" s="147" t="s">
        <v>319</v>
      </c>
      <c r="H59" s="147"/>
      <c r="I59" s="147" t="s">
        <v>320</v>
      </c>
      <c r="J59" s="147"/>
      <c r="K59" s="147"/>
      <c r="L59" s="39" t="s">
        <v>321</v>
      </c>
    </row>
    <row r="62" spans="1:12" ht="13.4" customHeight="1">
      <c r="A62" s="118" t="s">
        <v>46</v>
      </c>
      <c r="B62" s="118"/>
      <c r="C62" s="118"/>
      <c r="D62" s="118"/>
      <c r="E62" s="118"/>
      <c r="F62" s="118"/>
      <c r="G62" s="118"/>
      <c r="H62" s="118"/>
      <c r="I62" s="118"/>
      <c r="J62" s="118"/>
      <c r="K62" s="118"/>
      <c r="L62" s="118"/>
    </row>
  </sheetData>
  <mergeCells count="49">
    <mergeCell ref="A62:L62"/>
    <mergeCell ref="A58:B58"/>
    <mergeCell ref="C58:F58"/>
    <mergeCell ref="G58:H58"/>
    <mergeCell ref="I58:K58"/>
    <mergeCell ref="A59:B59"/>
    <mergeCell ref="C59:F59"/>
    <mergeCell ref="G59:H59"/>
    <mergeCell ref="I59:K59"/>
    <mergeCell ref="A56:B56"/>
    <mergeCell ref="C56:F56"/>
    <mergeCell ref="G56:H56"/>
    <mergeCell ref="I56:K56"/>
    <mergeCell ref="A57:B57"/>
    <mergeCell ref="C57:F57"/>
    <mergeCell ref="G57:H57"/>
    <mergeCell ref="I57:K57"/>
    <mergeCell ref="A54:L54"/>
    <mergeCell ref="A55:B55"/>
    <mergeCell ref="C55:F55"/>
    <mergeCell ref="G55:H55"/>
    <mergeCell ref="I55:K55"/>
    <mergeCell ref="A24:F24"/>
    <mergeCell ref="A25:F30"/>
    <mergeCell ref="G24:L24"/>
    <mergeCell ref="G25:L30"/>
    <mergeCell ref="A32:L32"/>
    <mergeCell ref="A15:L15"/>
    <mergeCell ref="A16:F16"/>
    <mergeCell ref="A17:F22"/>
    <mergeCell ref="G16:L16"/>
    <mergeCell ref="G17:L22"/>
    <mergeCell ref="G10:I10"/>
    <mergeCell ref="G11:I12"/>
    <mergeCell ref="G13:I13"/>
    <mergeCell ref="J10:L10"/>
    <mergeCell ref="J11:L12"/>
    <mergeCell ref="J13:L13"/>
    <mergeCell ref="A10:C10"/>
    <mergeCell ref="A11:C12"/>
    <mergeCell ref="A13:C13"/>
    <mergeCell ref="D10:F10"/>
    <mergeCell ref="D11:F12"/>
    <mergeCell ref="D13:F13"/>
    <mergeCell ref="A1:L1"/>
    <mergeCell ref="A2:L2"/>
    <mergeCell ref="A3:L3"/>
    <mergeCell ref="A5:L5"/>
    <mergeCell ref="A6:L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5</vt:i4>
      </vt:variant>
    </vt:vector>
  </HeadingPairs>
  <TitlesOfParts>
    <vt:vector size="5" baseType="lpstr">
      <vt:lpstr>00_Read_Me</vt:lpstr>
      <vt:lpstr>01_Business_Case</vt:lpstr>
      <vt:lpstr>02_SWOT_Template</vt:lpstr>
      <vt:lpstr>03_Worked_Example</vt:lpstr>
      <vt:lpstr>04_Executive_Dashboard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2026-07-19T02:41:04Z</dcterms:modified>
</cp:coreProperties>
</file>