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wnloads\"/>
    </mc:Choice>
  </mc:AlternateContent>
  <bookViews>
    <workbookView xWindow="0" yWindow="0" windowWidth="19180" windowHeight="5830" firstSheet="1" activeTab="4"/>
  </bookViews>
  <sheets>
    <sheet name="00_Read_Me" sheetId="1" r:id="rId1"/>
    <sheet name="01_Business_Case" sheetId="2" r:id="rId2"/>
    <sheet name="02_Five_Forces_Template" sheetId="3" r:id="rId3"/>
    <sheet name="03_Worked_Example" sheetId="4" r:id="rId4"/>
    <sheet name="04_Executive_Dashboard" sheetId="5" r:id="rId5"/>
  </sheets>
  <calcPr calcId="162913"/>
</workbook>
</file>

<file path=xl/calcChain.xml><?xml version="1.0" encoding="utf-8"?>
<calcChain xmlns="http://schemas.openxmlformats.org/spreadsheetml/2006/main">
  <c r="F19" i="5" l="1"/>
  <c r="E19" i="5"/>
  <c r="F18" i="5"/>
  <c r="E18" i="5"/>
  <c r="F17" i="5"/>
  <c r="E17" i="5"/>
  <c r="F16" i="5"/>
  <c r="E16" i="5"/>
  <c r="F15" i="5"/>
  <c r="E15" i="5"/>
  <c r="G37" i="4"/>
  <c r="G36" i="4"/>
  <c r="G35" i="4"/>
  <c r="G34" i="4"/>
  <c r="G33" i="4"/>
  <c r="P17" i="4" s="1"/>
  <c r="G32" i="4"/>
  <c r="G31" i="4"/>
  <c r="G30" i="4"/>
  <c r="G29" i="4"/>
  <c r="G28" i="4"/>
  <c r="G27" i="4"/>
  <c r="G26" i="4"/>
  <c r="G25" i="4"/>
  <c r="G24" i="4"/>
  <c r="G23" i="4"/>
  <c r="G22" i="4"/>
  <c r="G21" i="4"/>
  <c r="G20" i="4"/>
  <c r="G19" i="4"/>
  <c r="G18" i="4"/>
  <c r="R17" i="4"/>
  <c r="C28" i="5" s="1"/>
  <c r="Q17" i="4"/>
  <c r="O17" i="4"/>
  <c r="G17" i="4"/>
  <c r="R16" i="4"/>
  <c r="C18" i="5" s="1"/>
  <c r="D18" i="5" s="1"/>
  <c r="Q16" i="4"/>
  <c r="P16" i="4"/>
  <c r="B18" i="5" s="1"/>
  <c r="O16" i="4"/>
  <c r="G16" i="4"/>
  <c r="R15" i="4"/>
  <c r="C26" i="5" s="1"/>
  <c r="Q15" i="4"/>
  <c r="P15" i="4"/>
  <c r="B26" i="5" s="1"/>
  <c r="O15" i="4"/>
  <c r="G15" i="4"/>
  <c r="R14" i="4"/>
  <c r="C16" i="5" s="1"/>
  <c r="Q14" i="4"/>
  <c r="P14" i="4"/>
  <c r="B16" i="5" s="1"/>
  <c r="O14" i="4"/>
  <c r="G14" i="4"/>
  <c r="R13" i="4"/>
  <c r="C24" i="5" s="1"/>
  <c r="Q13" i="4"/>
  <c r="P13" i="4"/>
  <c r="K9" i="5" s="1"/>
  <c r="O13" i="4"/>
  <c r="G13" i="4"/>
  <c r="G37" i="3"/>
  <c r="G36" i="3"/>
  <c r="G35" i="3"/>
  <c r="G34" i="3"/>
  <c r="G33" i="3"/>
  <c r="G32" i="3"/>
  <c r="G31" i="3"/>
  <c r="G30" i="3"/>
  <c r="G29" i="3"/>
  <c r="G28" i="3"/>
  <c r="G27" i="3"/>
  <c r="G26" i="3"/>
  <c r="G25" i="3"/>
  <c r="G24" i="3"/>
  <c r="G23" i="3"/>
  <c r="G22" i="3"/>
  <c r="G21" i="3"/>
  <c r="G20" i="3"/>
  <c r="G19" i="3"/>
  <c r="G18" i="3"/>
  <c r="R17" i="3"/>
  <c r="Q17" i="3"/>
  <c r="P17" i="3"/>
  <c r="U17" i="3" s="1"/>
  <c r="O17" i="3"/>
  <c r="G17" i="3"/>
  <c r="R16" i="3"/>
  <c r="Q16" i="3"/>
  <c r="P16" i="3"/>
  <c r="U16" i="3" s="1"/>
  <c r="O16" i="3"/>
  <c r="G16" i="3"/>
  <c r="R15" i="3"/>
  <c r="Q15" i="3"/>
  <c r="P15" i="3"/>
  <c r="U15" i="3" s="1"/>
  <c r="O15" i="3"/>
  <c r="G15" i="3"/>
  <c r="R14" i="3"/>
  <c r="Q14" i="3"/>
  <c r="P14" i="3"/>
  <c r="U14" i="3" s="1"/>
  <c r="O14" i="3"/>
  <c r="G14" i="3"/>
  <c r="R13" i="3"/>
  <c r="Q13" i="3"/>
  <c r="P13" i="3"/>
  <c r="U13" i="3" s="1"/>
  <c r="O13" i="3"/>
  <c r="G13" i="3"/>
  <c r="H35" i="2"/>
  <c r="H34" i="2"/>
  <c r="H33" i="2"/>
  <c r="H32" i="2"/>
  <c r="H36" i="2" s="1"/>
  <c r="J28" i="2"/>
  <c r="H28" i="2"/>
  <c r="H27" i="2"/>
  <c r="J27" i="2" s="1"/>
  <c r="J26" i="2"/>
  <c r="J29" i="2" s="1"/>
  <c r="H26" i="2"/>
  <c r="H29" i="2" s="1"/>
  <c r="B28" i="5" l="1"/>
  <c r="B19" i="5"/>
  <c r="U17" i="4"/>
  <c r="G19" i="5" s="1"/>
  <c r="D16" i="5"/>
  <c r="U13" i="4"/>
  <c r="G15" i="5" s="1"/>
  <c r="U15" i="4"/>
  <c r="G17" i="5" s="1"/>
  <c r="B15" i="5"/>
  <c r="B17" i="5"/>
  <c r="B25" i="5"/>
  <c r="B27" i="5"/>
  <c r="A9" i="5"/>
  <c r="C15" i="5"/>
  <c r="D15" i="5" s="1"/>
  <c r="C17" i="5"/>
  <c r="C19" i="5"/>
  <c r="D19" i="5" s="1"/>
  <c r="C25" i="5"/>
  <c r="C27" i="5"/>
  <c r="U14" i="4"/>
  <c r="G16" i="5" s="1"/>
  <c r="U16" i="4"/>
  <c r="G18" i="5" s="1"/>
  <c r="F9" i="5"/>
  <c r="B24" i="5"/>
  <c r="D17" i="5" l="1"/>
</calcChain>
</file>

<file path=xl/sharedStrings.xml><?xml version="1.0" encoding="utf-8"?>
<sst xmlns="http://schemas.openxmlformats.org/spreadsheetml/2006/main" count="788" uniqueCount="470">
  <si>
    <t>ENTERPRISE TOOLKITS  |  STRATEGY &amp; COMPETITIVE DYNAMICS</t>
  </si>
  <si>
    <t>PORTER'S FIVE FORCES ANALYSIS TOOLKIT</t>
  </si>
  <si>
    <t>Source: https://enterprsie-toolkits.org</t>
  </si>
  <si>
    <t>Document ID: ETK-STR-5F-2020-01  |  Version 1.0  |  Issued: 15 September 2020</t>
  </si>
  <si>
    <t>Board &amp; Executive Committee Edition</t>
  </si>
  <si>
    <t>A fact-based toolkit to assess industry structure, profit-pool pressure and strategic response priorities</t>
  </si>
  <si>
    <t>1. TOOLKIT PURPOSE</t>
  </si>
  <si>
    <t>This workbook helps a Board of Directors or Executive Committee evaluate the structural attractiveness of an industry using Porter's Five Forces. It converts qualitative observations into a transparent, evidence-based pressure score, compares the current position with a three-year outlook, and translates the findings into a prioritized management agenda.</t>
  </si>
  <si>
    <t>2. WORKBOOK CONTENTS</t>
  </si>
  <si>
    <t>Sheet</t>
  </si>
  <si>
    <t>Purpose</t>
  </si>
  <si>
    <t>Primary Output</t>
  </si>
  <si>
    <t>01_Business_Case</t>
  </si>
  <si>
    <t>Fictional global enterprise context and internally consistent FY2020 data.</t>
  </si>
  <si>
    <t>Case facts and decision questions.</t>
  </si>
  <si>
    <t>02_Five_Forces_Template</t>
  </si>
  <si>
    <t>Reusable input template with diagnostic questions, scoring logic and validation.</t>
  </si>
  <si>
    <t>Five force scores and Priority Index.</t>
  </si>
  <si>
    <t>03_Worked_Example</t>
  </si>
  <si>
    <t>Completed assessment using the business case data.</t>
  </si>
  <si>
    <t>Evidence-based worked analysis.</t>
  </si>
  <si>
    <t>04_Executive_Dashboard</t>
  </si>
  <si>
    <t>Board-level synthesis of pressure, outlook and strategic actions.</t>
  </si>
  <si>
    <t>Executive decision dashboard.</t>
  </si>
  <si>
    <t>Scoring convention</t>
  </si>
  <si>
    <t>1 = weak competitive pressure / structurally favorable; 5 = very strong pressure / structurally unfavorable.</t>
  </si>
  <si>
    <t>Higher scores indicate greater profit-pool pressure.</t>
  </si>
  <si>
    <t>3. ANALYTICAL METHOD</t>
  </si>
  <si>
    <t>Step</t>
  </si>
  <si>
    <t>Method</t>
  </si>
  <si>
    <t>Board-level interpretation</t>
  </si>
  <si>
    <t>1</t>
  </si>
  <si>
    <t>Define the market boundary by customer need, geography, value-chain stage and technology.</t>
  </si>
  <si>
    <t>A poor market definition produces a misleading Five Forces result.</t>
  </si>
  <si>
    <t>2</t>
  </si>
  <si>
    <t>Score each competitive driver from 1 to 5 and document the supporting metric or evidence.</t>
  </si>
  <si>
    <t>Scores must be evidence-led, not consensus-led.</t>
  </si>
  <si>
    <t>3</t>
  </si>
  <si>
    <t>Assign driver weights that total 100% within each force.</t>
  </si>
  <si>
    <t>Weights reflect the economic materiality of each driver.</t>
  </si>
  <si>
    <t>4</t>
  </si>
  <si>
    <t>Estimate the three-year outlook and the revenue exposure to each force.</t>
  </si>
  <si>
    <t>The outlook identifies forces that may become strategically decisive.</t>
  </si>
  <si>
    <t>5</t>
  </si>
  <si>
    <t>Calculate Priority Index = MAX(Current, Outlook) / 5 × Revenue Exposure × Urgency / 5 × 100.</t>
  </si>
  <si>
    <t>The index supports capital allocation and management sequencing.</t>
  </si>
  <si>
    <t>4. EXECUTIVE WORKSHOP DESIGN</t>
  </si>
  <si>
    <t>Phase</t>
  </si>
  <si>
    <t>Suggested time</t>
  </si>
  <si>
    <t>Executive task</t>
  </si>
  <si>
    <t>Market framing</t>
  </si>
  <si>
    <t>15 minutes</t>
  </si>
  <si>
    <t>Confirm the relevant market and the economic profit pool.</t>
  </si>
  <si>
    <t>Independent scoring</t>
  </si>
  <si>
    <t>25 minutes</t>
  </si>
  <si>
    <t>Executives score the drivers before group discussion.</t>
  </si>
  <si>
    <t>Evidence challenge</t>
  </si>
  <si>
    <t>Resolve score differences by testing evidence and assumptions.</t>
  </si>
  <si>
    <t>Strategic response</t>
  </si>
  <si>
    <t>Select no more than five enterprise-level moves with owners and milestones.</t>
  </si>
  <si>
    <t>5. GOVERNANCE, ASSUMPTIONS AND USE</t>
  </si>
  <si>
    <t>All company, market and competitor data in this workbook are fictional, internally consistent and designed solely for executive training and strategy analysis. The model date is FY2020. Replace the case data with verified internal and external evidence before using the output for investment, restructuring or market-entry decisions. Maintain a clear audit trail for every score and update the assessment at least annually or when a structural market discontinuity occurs.</t>
  </si>
  <si>
    <t>Enterprise Toolkits  |  support@enterprsie-toolkits.org  |  © 2020  |  Confidential and Proprietary  |  Page 1 of 5</t>
  </si>
  <si>
    <t>BUSINESS CASE  |  AURELIUS MOTION SYSTEMS GROUP</t>
  </si>
  <si>
    <t>Global Automotive Electrification Components | FY2020 Strategy Review</t>
  </si>
  <si>
    <t>Fictional case: a profitable global leader facing accelerating growth, margin pressure and technology disruption</t>
  </si>
  <si>
    <t>1. COMPANY SNAPSHOT</t>
  </si>
  <si>
    <t>Headquarters</t>
  </si>
  <si>
    <t>Rotterdam, Netherlands</t>
  </si>
  <si>
    <t>FY2020 Revenue</t>
  </si>
  <si>
    <t>Employees</t>
  </si>
  <si>
    <t>Countries</t>
  </si>
  <si>
    <t>Manufacturing sites</t>
  </si>
  <si>
    <t>R&amp;D centers</t>
  </si>
  <si>
    <t>Active patents</t>
  </si>
  <si>
    <t>R&amp;D / Revenue</t>
  </si>
  <si>
    <t>Primary customers</t>
  </si>
  <si>
    <t>Global automotive and commercial-vehicle OEMs</t>
  </si>
  <si>
    <t>Top 10 customer concentration</t>
  </si>
  <si>
    <t>Largest customer</t>
  </si>
  <si>
    <t>Average contract term</t>
  </si>
  <si>
    <t>Core portfolio</t>
  </si>
  <si>
    <t>e-Powertrain modules; battery management and power electronics; thermal management</t>
  </si>
  <si>
    <t>Global market share</t>
  </si>
  <si>
    <t>Industry addressable market</t>
  </si>
  <si>
    <t>2020–2023 market CAGR</t>
  </si>
  <si>
    <t>EBIT</t>
  </si>
  <si>
    <t>EBIT margin</t>
  </si>
  <si>
    <t>Free cash flow</t>
  </si>
  <si>
    <t>Net debt / EBITDA</t>
  </si>
  <si>
    <t>Strategic capital envelope</t>
  </si>
  <si>
    <t>Planning horizon</t>
  </si>
  <si>
    <t>2021–2023</t>
  </si>
  <si>
    <t>Board review date</t>
  </si>
  <si>
    <t>Confidentiality</t>
  </si>
  <si>
    <t>Board use only</t>
  </si>
  <si>
    <t>2. SITUATION NARRATIVE</t>
  </si>
  <si>
    <t>Aurelius Motion Systems Group (AMSG) supplies electrification components to global vehicle manufacturers. Revenue has grown rapidly as OEMs accelerate electric-vehicle platforms, yet the industry profit pool is becoming less attractive. Global competitors are expanding capacity, customers are awarding more dual-source contracts, and annual price-down demands are intensifying. At the same time, power-semiconductor shortages and raw-material inflation are increasing supplier leverage. AMSG's long qualification cycles and patent portfolio create meaningful entry barriers, but software-defined architectures and OEM insourcing could change the basis of competition over the next three to seven years.</t>
  </si>
  <si>
    <t>The Board must decide how to deploy a USD 600 million strategic capital envelope across selective vertical integration, software-platform development, M&amp;A, customer portfolio reshaping and operational cost transformation.</t>
  </si>
  <si>
    <t>3. FINANCIAL AND PORTFOLIO BASELINE</t>
  </si>
  <si>
    <t>Group metric</t>
  </si>
  <si>
    <t>FY2020</t>
  </si>
  <si>
    <t>Unit</t>
  </si>
  <si>
    <t>Management interpretation</t>
  </si>
  <si>
    <t>Business segment</t>
  </si>
  <si>
    <t>Revenue mix</t>
  </si>
  <si>
    <t>Revenue</t>
  </si>
  <si>
    <t>EBIT contribution</t>
  </si>
  <si>
    <t>USD bn</t>
  </si>
  <si>
    <t>Scale sufficient to compete globally.</t>
  </si>
  <si>
    <t>e-Powertrain Modules</t>
  </si>
  <si>
    <t>EBITDA</t>
  </si>
  <si>
    <t>12.3% EBITDA margin.</t>
  </si>
  <si>
    <t>Battery Management &amp; Power Electronics</t>
  </si>
  <si>
    <t>9.2% EBIT margin; 180 bps below the 2018 peak.</t>
  </si>
  <si>
    <t>Thermal Management</t>
  </si>
  <si>
    <t>Funds selective growth but not all strategic options.</t>
  </si>
  <si>
    <t>Total</t>
  </si>
  <si>
    <t>R&amp;D investment</t>
  </si>
  <si>
    <t>6.2% of revenue; focused on power electronics and software.</t>
  </si>
  <si>
    <t>Region</t>
  </si>
  <si>
    <t>Strategic note</t>
  </si>
  <si>
    <t>Europe</t>
  </si>
  <si>
    <t>Largest base; tightening emissions regulation accelerates demand.</t>
  </si>
  <si>
    <t>North America</t>
  </si>
  <si>
    <t>High customer concentration and local-content requirements.</t>
  </si>
  <si>
    <t>Asia-Pacific</t>
  </si>
  <si>
    <t>Fastest growth; strongest local and state-backed competitors.</t>
  </si>
  <si>
    <t>Rest of World</t>
  </si>
  <si>
    <t>Selective distributor-led presence.</t>
  </si>
  <si>
    <t>4. INDUSTRY STRUCTURE EVIDENCE FOR FIVE FORCES</t>
  </si>
  <si>
    <t>Force</t>
  </si>
  <si>
    <t>Evidence metric</t>
  </si>
  <si>
    <t>FY2020 value</t>
  </si>
  <si>
    <t>Direction</t>
  </si>
  <si>
    <t>Strategic interpretation</t>
  </si>
  <si>
    <t>Competitive rivalry</t>
  </si>
  <si>
    <t>Top-five competitor share</t>
  </si>
  <si>
    <t>%</t>
  </si>
  <si>
    <t>Adverse</t>
  </si>
  <si>
    <t>Concentrated but symmetric global competitors bid for the same platforms.</t>
  </si>
  <si>
    <t>Buyer power</t>
  </si>
  <si>
    <t>Dual-source platform awards</t>
  </si>
  <si>
    <t>% of awards</t>
  </si>
  <si>
    <t>Multi-sourcing reduces supplier lock-in.</t>
  </si>
  <si>
    <t>Credible global competitors</t>
  </si>
  <si>
    <t>companies</t>
  </si>
  <si>
    <t>Multiple scaled firms can sustain price competition.</t>
  </si>
  <si>
    <t>years</t>
  </si>
  <si>
    <t>Long contracts improve visibility but embed price-down clauses.</t>
  </si>
  <si>
    <t>Annual price erosion</t>
  </si>
  <si>
    <t>Price decline exceeds productivity improvement in weaker programs.</t>
  </si>
  <si>
    <t>Threat of substitutes</t>
  </si>
  <si>
    <t>OEM in-house capability</t>
  </si>
  <si>
    <t>% of content</t>
  </si>
  <si>
    <t>Selective insourcing is economically viable for strategic modules.</t>
  </si>
  <si>
    <t>Fixed-cost intensity</t>
  </si>
  <si>
    <t>% of sales</t>
  </si>
  <si>
    <t>High fixed costs increase incentives to fill capacity.</t>
  </si>
  <si>
    <t>Revenue exposed to alternative architectures</t>
  </si>
  <si>
    <t>% of revenue</t>
  </si>
  <si>
    <t>Software-defined and integrated architectures could displace modules.</t>
  </si>
  <si>
    <t>Threat of new entrants</t>
  </si>
  <si>
    <t>Greenfield scale-plant capital</t>
  </si>
  <si>
    <t>USD m</t>
  </si>
  <si>
    <t>Favorable</t>
  </si>
  <si>
    <t>Capital requirement is material but accessible to state-backed entrants.</t>
  </si>
  <si>
    <t>Current cost-parity gap</t>
  </si>
  <si>
    <t>Alternatives remain more expensive but the gap is narrowing.</t>
  </si>
  <si>
    <t>Customer qualification cycle</t>
  </si>
  <si>
    <t>months</t>
  </si>
  <si>
    <t>Qualification and validation create a meaningful time barrier.</t>
  </si>
  <si>
    <t>Likely substitution horizon</t>
  </si>
  <si>
    <t>Substitution risk is medium-term rather than immediate.</t>
  </si>
  <si>
    <t>Supplier power</t>
  </si>
  <si>
    <t>Critical spend single-/dual-sourced</t>
  </si>
  <si>
    <t>A material portion of spend has limited substitution options.</t>
  </si>
  <si>
    <t>Top-five supplier share</t>
  </si>
  <si>
    <t>% of critical spend</t>
  </si>
  <si>
    <t>Supplier concentration is high in semiconductors and specialty materials.</t>
  </si>
  <si>
    <t>Semiconductor allocation shortfall</t>
  </si>
  <si>
    <t>% of demand</t>
  </si>
  <si>
    <t>Scarcity can interrupt production and transfer value upstream.</t>
  </si>
  <si>
    <t>Raw-material inflation</t>
  </si>
  <si>
    <t>Inflation exceeds contractual pass-through timing.</t>
  </si>
  <si>
    <t>Top-ten customer concentration</t>
  </si>
  <si>
    <t>Large OEMs can aggregate purchasing leverage globally.</t>
  </si>
  <si>
    <t>Annual contractual price-down request</t>
  </si>
  <si>
    <t>Customer procurement captures a portion of productivity gains.</t>
  </si>
  <si>
    <t>5. BOARD DECISION QUESTION</t>
  </si>
  <si>
    <t>Which structural forces will most constrain AMSG's economic profit through 2023, and which enterprise moves should receive priority within the USD 600 million capital envelope? The assessment should distinguish near-term earnings pressure from medium-term disruption and identify measurable responses for each high-priority force.</t>
  </si>
  <si>
    <t>Enterprise Toolkits  |  support@enterprsie-toolkits.org  |  © 2020  |  Confidential and Proprietary  |  Page 2 of 5</t>
  </si>
  <si>
    <t>FIVE FORCES ANALYSIS TEMPLATE</t>
  </si>
  <si>
    <t>Reusable executive template | Complete the yellow cells; formulas and visual indicators update automatically</t>
  </si>
  <si>
    <t>Scoring: 1 = weak competitive pressure / favorable industry economics; 5 = very strong pressure / unfavorable industry economics. Driver weights must total 100% within each force. Use factual evidence and state the management implication, not only the observation.</t>
  </si>
  <si>
    <t>DRIVER-LEVEL ASSESSMENT</t>
  </si>
  <si>
    <t>FORCE-LEVEL SYNTHESIS</t>
  </si>
  <si>
    <t>Competitive Driver</t>
  </si>
  <si>
    <t>Diagnostic Question</t>
  </si>
  <si>
    <t>Evidence / Metric</t>
  </si>
  <si>
    <t>Pressure Score
(1–5)</t>
  </si>
  <si>
    <t>Driver Weight</t>
  </si>
  <si>
    <t>Weighted Pressure</t>
  </si>
  <si>
    <t>Evidence Confidence
(1–5)</t>
  </si>
  <si>
    <t>3-Year Outlook Score
(1–5)</t>
  </si>
  <si>
    <t>Trend</t>
  </si>
  <si>
    <t>Management Implication</t>
  </si>
  <si>
    <t>Case / Source Reference</t>
  </si>
  <si>
    <t>Weight Check</t>
  </si>
  <si>
    <t>Current Pressure</t>
  </si>
  <si>
    <t>Weighted Confidence</t>
  </si>
  <si>
    <t>3-Year Outlook</t>
  </si>
  <si>
    <t>Revenue Exposure</t>
  </si>
  <si>
    <t>Urgency</t>
  </si>
  <si>
    <t>Priority Index</t>
  </si>
  <si>
    <t>Competitive Rivalry</t>
  </si>
  <si>
    <t>Market growth versus capacity</t>
  </si>
  <si>
    <t>Is demand growth sufficient to absorb available and announced capacity?</t>
  </si>
  <si>
    <t>Competitor concentration and symmetry</t>
  </si>
  <si>
    <t>How many scaled competitors pursue the same customers and profit pool?</t>
  </si>
  <si>
    <t>Threat of New Entrants</t>
  </si>
  <si>
    <t>Fixed costs and exit barriers</t>
  </si>
  <si>
    <t>Do high fixed costs or specialized assets encourage aggressive utilization?</t>
  </si>
  <si>
    <t>Supplier Power</t>
  </si>
  <si>
    <t>Price competition and transparency</t>
  </si>
  <si>
    <t>How rapidly are prices declining and how transparent are competitive bids?</t>
  </si>
  <si>
    <t>Buyer Power</t>
  </si>
  <si>
    <t>Differentiation and switching friction</t>
  </si>
  <si>
    <t>Are offerings meaningfully differentiated and costly for customers to switch?</t>
  </si>
  <si>
    <t>Threat of Substitutes</t>
  </si>
  <si>
    <t>Capital requirements and minimum scale</t>
  </si>
  <si>
    <t>How much capital and scale are required to compete economically?</t>
  </si>
  <si>
    <t>Qualification, regulation and time-to-market</t>
  </si>
  <si>
    <t>How long does customer, safety or regulatory approval take?</t>
  </si>
  <si>
    <t>Access to IP, talent and know-how</t>
  </si>
  <si>
    <t>Can entrants obtain the proprietary technology and specialist talent required?</t>
  </si>
  <si>
    <t>INTERPRETATION GUIDE</t>
  </si>
  <si>
    <t>Access to channels, suppliers and ecosystems</t>
  </si>
  <si>
    <t>Can entrants secure customers, critical inputs and platform relationships?</t>
  </si>
  <si>
    <t>Score</t>
  </si>
  <si>
    <t>Pressure level</t>
  </si>
  <si>
    <t>Industry economics</t>
  </si>
  <si>
    <t>Typical Board response</t>
  </si>
  <si>
    <t>Expected incumbent retaliation</t>
  </si>
  <si>
    <t>Would incumbents respond with price, capacity, bundling or legal action?</t>
  </si>
  <si>
    <t>Very weak</t>
  </si>
  <si>
    <t>Highly favorable</t>
  </si>
  <si>
    <t>Protect differentiation and avoid unnecessary complexity.</t>
  </si>
  <si>
    <t>Supplier concentration</t>
  </si>
  <si>
    <t>Are critical inputs controlled by a small number of suppliers?</t>
  </si>
  <si>
    <t>Weak</t>
  </si>
  <si>
    <t>Invest selectively to reinforce structural advantages.</t>
  </si>
  <si>
    <t>Input uniqueness and switching costs</t>
  </si>
  <si>
    <t>How difficult, costly or time-consuming is supplier substitution?</t>
  </si>
  <si>
    <t>Moderate</t>
  </si>
  <si>
    <t>Mixed</t>
  </si>
  <si>
    <t>Manage actively; monitor leading indicators.</t>
  </si>
  <si>
    <t>Scarcity, volatility and capacity constraints</t>
  </si>
  <si>
    <t>Can shortages or input inflation materially affect earnings or continuity?</t>
  </si>
  <si>
    <t>Strong</t>
  </si>
  <si>
    <t>Unfavorable</t>
  </si>
  <si>
    <t>Launch enterprise countermeasures with quantified targets.</t>
  </si>
  <si>
    <t>Forward integration and alternative sources</t>
  </si>
  <si>
    <t>Can suppliers move downstream, and are credible alternatives available?</t>
  </si>
  <si>
    <t>Very strong</t>
  </si>
  <si>
    <t>Highly unfavorable</t>
  </si>
  <si>
    <t>Reconfigure the business model, portfolio or value-chain position.</t>
  </si>
  <si>
    <t>Customer importance and contracting leverage</t>
  </si>
  <si>
    <t>How important is the company to suppliers and how effective are contracts?</t>
  </si>
  <si>
    <t>Customer concentration</t>
  </si>
  <si>
    <t>Is revenue concentrated among a small number of large customers?</t>
  </si>
  <si>
    <t>Price sensitivity and procurement leverage</t>
  </si>
  <si>
    <t>Can buyers systematically capture productivity gains or force price reductions?</t>
  </si>
  <si>
    <t>Multi-sourcing and switching options</t>
  </si>
  <si>
    <t>Can buyers qualify alternative suppliers without material disruption?</t>
  </si>
  <si>
    <t>Backward integration</t>
  </si>
  <si>
    <t>Can buyers internalize the activity or credibly threaten to do so?</t>
  </si>
  <si>
    <t>Differentiation and mission criticality</t>
  </si>
  <si>
    <t>Does performance, quality or integration reduce buyer negotiating power?</t>
  </si>
  <si>
    <t>Relative price-performance</t>
  </si>
  <si>
    <t>Do alternatives provide a superior or rapidly improving economic proposition?</t>
  </si>
  <si>
    <t>Buyer propensity to substitute</t>
  </si>
  <si>
    <t>Are customers strategically or behaviorally inclined to adopt alternatives?</t>
  </si>
  <si>
    <t>Switching and system-redesign costs</t>
  </si>
  <si>
    <t>What cost, risk and time are required to move to an alternative?</t>
  </si>
  <si>
    <t>Technology maturity and adoption curve</t>
  </si>
  <si>
    <t>How mature are substitutes and how quickly could adoption accelerate?</t>
  </si>
  <si>
    <t>Regulatory and ecosystem support</t>
  </si>
  <si>
    <t>Do standards, regulation or ecosystem investments favor substitutes?</t>
  </si>
  <si>
    <t>Completion standard: each force should contain five evidence-backed driver scores; weights must equal 100%; all material score disagreements should be documented; management implications should describe the required action or decision, not repeat the evidence.</t>
  </si>
  <si>
    <t>Enterprise Toolkits  |  support@enterprsie-toolkits.org  |  © 2020  |  Confidential and Proprietary  |  Page 3 of 5</t>
  </si>
  <si>
    <t>WORKED EXAMPLE  |  AURELIUS MOTION SYSTEMS GROUP</t>
  </si>
  <si>
    <t>Completed Five Forces assessment using the FY2020 fictional case data</t>
  </si>
  <si>
    <t>Addressable market CAGR is 14%, but industry utilization is only 78% and announced capacity exceeds committed demand.</t>
  </si>
  <si>
    <t>Worsening</t>
  </si>
  <si>
    <t>Sequence capacity additions by awarded platforms; use flexible manufacturing to avoid utilization-led discounting.</t>
  </si>
  <si>
    <t>Business Case: market CAGR; management assumption on utilization</t>
  </si>
  <si>
    <t>Top five competitors hold 63% of the market; eight global firms possess comparable scale, technology and OEM access.</t>
  </si>
  <si>
    <t>Differentiate through integrated system performance and software rather than component price.</t>
  </si>
  <si>
    <t>Business Case: top-five share and global competitor count</t>
  </si>
  <si>
    <t>Fixed costs equal 31% of sales; plants and validation assets are highly specialized and difficult to redeploy.</t>
  </si>
  <si>
    <t>Stable</t>
  </si>
  <si>
    <t>Create explicit program-level return thresholds and exit chronically subscale contracts.</t>
  </si>
  <si>
    <t>Business Case: fixed-cost intensity</t>
  </si>
  <si>
    <t>Average annual price erosion is 4.5%; global OEM sourcing events provide high bid transparency.</t>
  </si>
  <si>
    <t>Install value-based pricing, should-cost analytics and a CEO-led bid governance process.</t>
  </si>
  <si>
    <t>Business Case: annual price erosion</t>
  </si>
  <si>
    <t>Qualification requires 30–36 months, but interfaces are converging and buyers increasingly dual-source programs.</t>
  </si>
  <si>
    <t>Increase proprietary software content and performance guarantees to raise switching friction.</t>
  </si>
  <si>
    <t>Business Case: qualification cycle and dual sourcing</t>
  </si>
  <si>
    <t>A greenfield scale plant requires approximately USD 450 million before customer-specific tooling and working capital.</t>
  </si>
  <si>
    <t>Maintain scale economics and avoid fragmented local footprints.</t>
  </si>
  <si>
    <t>Business Case: greenfield capital requirement</t>
  </si>
  <si>
    <t>Customer validation and safety qualification require 30–36 months and successful field-performance evidence.</t>
  </si>
  <si>
    <t>Use quality track record and launch reliability as explicit commercial differentiators.</t>
  </si>
  <si>
    <t>Business Case: qualification cycle</t>
  </si>
  <si>
    <t>AMSG holds 1,280 active patents and invests 6.2% of revenue in R&amp;D; power-electronics talent remains scarce.</t>
  </si>
  <si>
    <t>Accelerate patenting and talent retention in software, controls and power semiconductors.</t>
  </si>
  <si>
    <t>Business Case: patents and R&amp;D intensity</t>
  </si>
  <si>
    <t>Fourteen venture- or state-backed entrants have secured pilot projects; modular platforms lower some channel barriers.</t>
  </si>
  <si>
    <t>Lock in platform partnerships and preferred access to constrained semiconductor capacity.</t>
  </si>
  <si>
    <t>Case assumption: funded entrants and pilot programs</t>
  </si>
  <si>
    <t>Incumbents can bundle modules, use global capacity and defend strategic accounts, but retaliation may depress margins.</t>
  </si>
  <si>
    <t>Predefine account-defense plays and acquisition screens for emerging technologies.</t>
  </si>
  <si>
    <t>Management assessment</t>
  </si>
  <si>
    <t>The top five suppliers represent 46% of critical spend, concentrated in semiconductors and specialty materials.</t>
  </si>
  <si>
    <t>Improving</t>
  </si>
  <si>
    <t>Rebalance sourcing toward qualified regional alternatives and negotiate capacity reservations.</t>
  </si>
  <si>
    <t>Business Case: top-five supplier share</t>
  </si>
  <si>
    <t>Power-semiconductor substitution requires up to 18 months of redesign, testing and customer requalification.</t>
  </si>
  <si>
    <t>Standardize designs around multi-source components and fund prequalification before shortages occur.</t>
  </si>
  <si>
    <t>Case assumption: 18-month switching lead time</t>
  </si>
  <si>
    <t>Semiconductor allocation is 9% below demand and raw-material inflation is 6.8%, with delayed contractual pass-through.</t>
  </si>
  <si>
    <t>Establish a supply control tower, inventory segmentation and indexed pass-through clauses.</t>
  </si>
  <si>
    <t>Business Case: shortfall and inflation</t>
  </si>
  <si>
    <t>Foundry and chip suppliers are adding application modules; qualified alternatives are limited in high-voltage categories.</t>
  </si>
  <si>
    <t>Evaluate selective vertical integration in power modules and long-term foundry partnerships.</t>
  </si>
  <si>
    <t>AMSG has global scale, but its purchasing volume is modest relative to consumer electronics and hyperscale demand.</t>
  </si>
  <si>
    <t>Aggregate group demand and negotiate enterprise-wide contracts with executive sponsorship.</t>
  </si>
  <si>
    <t>The top ten customers represent 57% of revenue; the largest customer represents 11%.</t>
  </si>
  <si>
    <t>Set customer concentration limits and build growth with profitable challengers and commercial-vehicle platforms.</t>
  </si>
  <si>
    <t>Business Case: customer concentration</t>
  </si>
  <si>
    <t>Contracts include average annual price-down demands of 2.2%, while competitive bid visibility is high.</t>
  </si>
  <si>
    <t>Negotiate productivity sharing only against volume, mix and engineering-change protections.</t>
  </si>
  <si>
    <t>Business Case: price-down request</t>
  </si>
  <si>
    <t>Sixty-four percent of new platform awards are dual-sourced; standardized interfaces expand switching options.</t>
  </si>
  <si>
    <t>Win sole-source submodules through proprietary software and superior lifecycle economics.</t>
  </si>
  <si>
    <t>Business Case: dual-source awards</t>
  </si>
  <si>
    <t>OEMs possess in-house capability for approximately 17% of addressable content, primarily software and controls.</t>
  </si>
  <si>
    <t>Offer modular co-development models that make partnership economically superior to insourcing.</t>
  </si>
  <si>
    <t>Business Case: OEM in-house capability</t>
  </si>
  <si>
    <t>Components are safety-critical and require long validation, but performance differences are narrowing in mature modules.</t>
  </si>
  <si>
    <t>Quantify customer value through range, reliability, warranty and total-system cost.</t>
  </si>
  <si>
    <t>Business Case: qualification and management assessment</t>
  </si>
  <si>
    <t>Integrated alternative architectures remain approximately 12% more expensive but are closing the gap.</t>
  </si>
  <si>
    <t>Reduce system cost through design-to-value and software-enabled performance optimization.</t>
  </si>
  <si>
    <t>Business Case: cost-parity gap</t>
  </si>
  <si>
    <t>OEMs view software, controls and architecture as strategic; in-house capability already covers 17% of content.</t>
  </si>
  <si>
    <t>Create partnership models that preserve OEM control while retaining AMSG scale economics.</t>
  </si>
  <si>
    <t>Vehicle-platform redesign and safety validation create a four- to seven-year substitution cycle.</t>
  </si>
  <si>
    <t>Use the current platform window to migrate customers to AMSG's next-generation architecture.</t>
  </si>
  <si>
    <t>Business Case: substitution horizon</t>
  </si>
  <si>
    <t>Alternative architectures could affect 21% of AMSG revenue; several are at pilot or first-production stage.</t>
  </si>
  <si>
    <t>Create a dedicated disruption portfolio with stage-gated investment and cannibalization targets.</t>
  </si>
  <si>
    <t>Business Case: revenue exposure</t>
  </si>
  <si>
    <t>Open software standards and integrated vehicle architectures are attracting OEM and technology-company investment.</t>
  </si>
  <si>
    <t>Shape standards and ecosystem partnerships instead of defending closed interfaces.</t>
  </si>
  <si>
    <t>ENTERPRISE RESPONSE AGENDA</t>
  </si>
  <si>
    <t>Priority</t>
  </si>
  <si>
    <t>Strategic move</t>
  </si>
  <si>
    <t>Force addressed</t>
  </si>
  <si>
    <t>FY2023 target</t>
  </si>
  <si>
    <t>Capital allocation</t>
  </si>
  <si>
    <t>First 180-day milestone</t>
  </si>
  <si>
    <t>Executive owner</t>
  </si>
  <si>
    <t>Margin defense and bid governance</t>
  </si>
  <si>
    <t>Rivalry + Buyer Power</t>
  </si>
  <si>
    <t>Reduce net annual price erosion from 4.5% to ≤2.5%; restore 120 bps EBIT margin.</t>
  </si>
  <si>
    <t>Value-pricing office live for the top 30 bids.</t>
  </si>
  <si>
    <t>Chief Commercial Officer</t>
  </si>
  <si>
    <t>Semiconductor resilience and selective vertical integration</t>
  </si>
  <si>
    <t>Reduce critical single-/dual-source spend from 38% to 20%; eliminate allocation-related line stops.</t>
  </si>
  <si>
    <t>Approve make/partner/buy decision for power modules.</t>
  </si>
  <si>
    <t>Chief Supply Chain Officer</t>
  </si>
  <si>
    <t>Software-defined integrated platform</t>
  </si>
  <si>
    <t>Rivalry + Substitutes + Entry Barriers</t>
  </si>
  <si>
    <t>Increase software-enabled revenue to 18%; create ≥150 bps customer lifecycle value advantage.</t>
  </si>
  <si>
    <t>Launch two OEM co-development lighthouse programs.</t>
  </si>
  <si>
    <t>Chief Technology Officer</t>
  </si>
  <si>
    <t>Customer and program portfolio reshaping</t>
  </si>
  <si>
    <t>Buyer Power + Rivalry</t>
  </si>
  <si>
    <t>No customer &gt;10% of revenue; exit or reprice bottom-quartile contracts.</t>
  </si>
  <si>
    <t>Complete program ROIC review and top-20 renegotiation plan.</t>
  </si>
  <si>
    <t>Business Group Presidents</t>
  </si>
  <si>
    <t>Targeted technology M&amp;A and ecosystem partnerships</t>
  </si>
  <si>
    <t>New Entrants + Substitutes</t>
  </si>
  <si>
    <t>Acquire or partner for two critical software/control capabilities; protect 21% exposed revenue.</t>
  </si>
  <si>
    <t>Board-approved target list and partnership thesis.</t>
  </si>
  <si>
    <t>Chief Strategy Officer</t>
  </si>
  <si>
    <t>Enterprise Toolkits  |  support@enterprsie-toolkits.org  |  © 2020  |  Confidential and Proprietary  |  Page 4 of 5</t>
  </si>
  <si>
    <t>EXECUTIVE DASHBOARD  |  FIVE FORCES SYNTHESIS</t>
  </si>
  <si>
    <t>Aurelius Motion Systems Group | FY2020 Board Strategy Review</t>
  </si>
  <si>
    <t>Executive conclusion: strong supplier and buyer power, combined with intensifying rivalry, will compress the profit pool unless AMSG changes its value-chain position and commercial model.</t>
  </si>
  <si>
    <t>Industry Attractiveness (Current)</t>
  </si>
  <si>
    <t>Average Pressure (3-Year Outlook)</t>
  </si>
  <si>
    <t>Highest Current Force</t>
  </si>
  <si>
    <t>Strategic Capital Envelope</t>
  </si>
  <si>
    <t>FORCE SCORECARD</t>
  </si>
  <si>
    <t>Current</t>
  </si>
  <si>
    <t>Delta</t>
  </si>
  <si>
    <t>Board Interpretation</t>
  </si>
  <si>
    <t>Structural margin pressure; immediate commercial response required.</t>
  </si>
  <si>
    <t>Currently contained, but modular technology is reducing barriers.</t>
  </si>
  <si>
    <t>Highest near-term continuity and earnings risk.</t>
  </si>
  <si>
    <t>OEM leverage captures productivity gains and increases dual sourcing.</t>
  </si>
  <si>
    <t>Medium-term architecture risk to 21% of revenue.</t>
  </si>
  <si>
    <t>CURRENT VS. THREE-YEAR OUTLOOK</t>
  </si>
  <si>
    <t>EXECUTIVE DIAGNOSIS</t>
  </si>
  <si>
    <t>Finding</t>
  </si>
  <si>
    <t>Evidence</t>
  </si>
  <si>
    <t>Implication</t>
  </si>
  <si>
    <t>1. Profit-pool pressure is structurally high</t>
  </si>
  <si>
    <t>Average current pressure is 3.38/5; industry attractiveness is 2.62/5.</t>
  </si>
  <si>
    <t>Growth alone will not protect returns; value capture must improve.</t>
  </si>
  <si>
    <t>2. Near-term risk is upstream and downstream</t>
  </si>
  <si>
    <t>Supplier Power = 4.13; Buyer Power = 3.88.</t>
  </si>
  <si>
    <t>AMSG is squeezed between scarce inputs and concentrated OEM customers.</t>
  </si>
  <si>
    <t>3. Rivalry will intensify</t>
  </si>
  <si>
    <t>Current = 3.88; outlook = 4.19.</t>
  </si>
  <si>
    <t>Capacity discipline and commercial governance are immediate priorities.</t>
  </si>
  <si>
    <t>4. Entry barriers remain meaningful</t>
  </si>
  <si>
    <t>Current New Entrants score = 2.18.</t>
  </si>
  <si>
    <t>AMSG should reinforce IP, quality and ecosystem access while barriers remain.</t>
  </si>
  <si>
    <t>5. Substitution is a medium-term portfolio issue</t>
  </si>
  <si>
    <t>21% of revenue is exposed; outlook rises to 3.66.</t>
  </si>
  <si>
    <t>21% of revenue is exposed; outlook rises to 3.63.</t>
  </si>
  <si>
    <t>Invest now in software-defined and integrated architectures.</t>
  </si>
  <si>
    <t>Board posture</t>
  </si>
  <si>
    <t>Defend the core profit pool while repositioning the value chain.</t>
  </si>
  <si>
    <t>Allocate capital to pricing, supply resilience, software and portfolio reshaping.</t>
  </si>
  <si>
    <t>BOARD-LEVEL STRATEGIC RESPONSE AGENDA</t>
  </si>
  <si>
    <t>Move</t>
  </si>
  <si>
    <t>Economic logic</t>
  </si>
  <si>
    <t>FY2023 outcome</t>
  </si>
  <si>
    <t>Capital</t>
  </si>
  <si>
    <t>Owner</t>
  </si>
  <si>
    <t>First Board checkpoint</t>
  </si>
  <si>
    <t>Counter buyer leverage and price-based rivalry.</t>
  </si>
  <si>
    <t>≤2.5% net price erosion; +120 bps EBIT.</t>
  </si>
  <si>
    <t>CCO</t>
  </si>
  <si>
    <t>Top-30 bid review and pricing waterfall.</t>
  </si>
  <si>
    <t>Reduce supplier power and continuity risk.</t>
  </si>
  <si>
    <t>Critical constrained spend reduced from 38% to 20%.</t>
  </si>
  <si>
    <t>CSCO</t>
  </si>
  <si>
    <t>Make/partner/buy decision approved.</t>
  </si>
  <si>
    <t>Increase differentiation, switching friction and substitution readiness.</t>
  </si>
  <si>
    <t>18% software-enabled revenue; ≥150 bps customer value advantage.</t>
  </si>
  <si>
    <t>CTO</t>
  </si>
  <si>
    <t>Two OEM lighthouse programs launched.</t>
  </si>
  <si>
    <t>Reduce customer concentration and exit value-destructive contracts.</t>
  </si>
  <si>
    <t>No customer &gt;10%; bottom-quartile programs exited or repriced.</t>
  </si>
  <si>
    <t>Business Presidents</t>
  </si>
  <si>
    <t>Program ROIC review completed.</t>
  </si>
  <si>
    <t>Technology M&amp;A and ecosystem partnerships</t>
  </si>
  <si>
    <t>Reinforce entry barriers and capture substitute technologies.</t>
  </si>
  <si>
    <t>Two critical capabilities acquired or partnered.</t>
  </si>
  <si>
    <t>CSO</t>
  </si>
  <si>
    <t>Target list and partnership thesis approved.</t>
  </si>
  <si>
    <t>Recommended Board decision: approve the USD 600 million program as a coordinated structural-response portfolio, with quarterly tracking of price erosion, constrained-source exposure, software-enabled revenue, customer concentration and program-level ROIC. Management should refresh the Five Forces assessment when any force moves by ≥0.5 points.</t>
  </si>
  <si>
    <t>Enterprise Toolkits  |  support@enterprsie-toolkits.org  |  © 2020  |  Confidential and Proprietary  |  Page 5 of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</si>
</sst>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0.00&quot; bn&quot;"/>
    <numFmt numFmtId="165" formatCode="0.0"/>
    <numFmt numFmtId="166" formatCode="0.0%"/>
    <numFmt numFmtId="167" formatCode="\$0.0&quot; bn&quot;"/>
    <numFmt numFmtId="168" formatCode="\$0.000&quot; bn&quot;"/>
    <numFmt numFmtId="169" formatCode="0.0\x"/>
    <numFmt numFmtId="170" formatCode="dd\ mmmm\ yyyy"/>
    <numFmt numFmtId="171" formatCode="\$0&quot; m&quot;"/>
    <numFmt numFmtId="172" formatCode="0&quot; months&quot;"/>
    <numFmt numFmtId="173" formatCode="0.0&quot; years&quot;"/>
  </numFmts>
  <fonts count="17">
    <font>
      <sz val="11"/>
      <name val="Carlito"/>
    </font>
    <font>
      <b/>
      <sz val="11"/>
      <color rgb="FFFFFFFF"/>
      <name val="Aptos"/>
    </font>
    <font>
      <sz val="11"/>
      <name val="Aptos"/>
    </font>
    <font>
      <b/>
      <sz val="15"/>
      <color rgb="FFFFFFFF"/>
      <name val="Aptos"/>
    </font>
    <font>
      <sz val="9"/>
      <color rgb="FF425466"/>
      <name val="Aptos"/>
    </font>
    <font>
      <b/>
      <sz val="22"/>
      <color rgb="FF0B1F3A"/>
      <name val="Aptos"/>
    </font>
    <font>
      <i/>
      <sz val="11"/>
      <color rgb="FF425466"/>
      <name val="Aptos"/>
    </font>
    <font>
      <sz val="10"/>
      <color rgb="FF425466"/>
      <name val="Aptos"/>
    </font>
    <font>
      <b/>
      <sz val="9"/>
      <color rgb="FFFFFFFF"/>
      <name val="Aptos"/>
    </font>
    <font>
      <b/>
      <sz val="9"/>
      <color rgb="FF0B1F3A"/>
      <name val="Aptos"/>
    </font>
    <font>
      <b/>
      <sz val="10"/>
      <color rgb="FF0B1F3A"/>
      <name val="Aptos"/>
    </font>
    <font>
      <sz val="8"/>
      <color rgb="FFFFFFFF"/>
      <name val="Aptos"/>
    </font>
    <font>
      <b/>
      <sz val="20"/>
      <color rgb="FF0B1F3A"/>
      <name val="Aptos"/>
    </font>
    <font>
      <i/>
      <sz val="10"/>
      <color rgb="FF425466"/>
      <name val="Aptos"/>
    </font>
    <font>
      <b/>
      <sz val="18"/>
      <color rgb="FF0B1F3A"/>
      <name val="Aptos"/>
    </font>
    <font>
      <i/>
      <sz val="9"/>
      <color rgb="FF425466"/>
      <name val="Aptos"/>
    </font>
    <font>
      <b/>
      <sz val="9"/>
      <color rgb="FF425466"/>
      <name val="Aptos"/>
    </font>
  </fonts>
  <fills count="13">
    <fill>
      <patternFill patternType="none"/>
    </fill>
    <fill>
      <patternFill patternType="gray125"/>
    </fill>
    <fill>
      <patternFill patternType="solid">
        <fgColor rgb="FF0B1F3A"/>
      </patternFill>
    </fill>
    <fill>
      <patternFill patternType="solid">
        <fgColor rgb="FF174A7E"/>
      </patternFill>
    </fill>
    <fill>
      <patternFill patternType="solid">
        <fgColor rgb="FFE6EBF0"/>
      </patternFill>
    </fill>
    <fill>
      <patternFill patternType="solid">
        <fgColor rgb="FF0F6B78"/>
      </patternFill>
    </fill>
    <fill>
      <patternFill patternType="solid">
        <fgColor rgb="FFF3F7FA"/>
      </patternFill>
    </fill>
    <fill>
      <patternFill patternType="solid">
        <fgColor rgb="FFFFFFFF"/>
      </patternFill>
    </fill>
    <fill>
      <patternFill patternType="solid">
        <fgColor rgb="FFEAF2F8"/>
      </patternFill>
    </fill>
    <fill>
      <patternFill patternType="solid">
        <fgColor rgb="FFF7F9FB"/>
      </patternFill>
    </fill>
    <fill>
      <patternFill patternType="solid">
        <fgColor rgb="FFFCECCB"/>
      </patternFill>
    </fill>
    <fill>
      <patternFill patternType="solid">
        <fgColor rgb="FFDCEFF3"/>
      </patternFill>
    </fill>
    <fill>
      <patternFill patternType="solid">
        <fgColor rgb="FFFFF7D6"/>
      </patternFill>
    </fill>
  </fills>
  <borders count="48">
    <border>
      <left/>
      <right/>
      <top/>
      <bottom/>
      <diagonal/>
    </border>
    <border>
      <left style="thin">
        <color rgb="FFE6EBF0"/>
      </left>
      <right/>
      <top style="thin">
        <color rgb="FFE6EBF0"/>
      </top>
      <bottom/>
      <diagonal/>
    </border>
    <border>
      <left/>
      <right/>
      <top style="thin">
        <color rgb="FFE6EBF0"/>
      </top>
      <bottom/>
      <diagonal/>
    </border>
    <border>
      <left/>
      <right style="thin">
        <color rgb="FFE6EBF0"/>
      </right>
      <top style="thin">
        <color rgb="FFE6EBF0"/>
      </top>
      <bottom/>
      <diagonal/>
    </border>
    <border>
      <left style="thin">
        <color rgb="FFE6EBF0"/>
      </left>
      <right/>
      <top/>
      <bottom/>
      <diagonal/>
    </border>
    <border>
      <left/>
      <right style="thin">
        <color rgb="FFE6EBF0"/>
      </right>
      <top/>
      <bottom/>
      <diagonal/>
    </border>
    <border>
      <left style="thin">
        <color rgb="FFE6EBF0"/>
      </left>
      <right/>
      <top/>
      <bottom style="thin">
        <color rgb="FFE6EBF0"/>
      </bottom>
      <diagonal/>
    </border>
    <border>
      <left/>
      <right/>
      <top/>
      <bottom style="thin">
        <color rgb="FFE6EBF0"/>
      </bottom>
      <diagonal/>
    </border>
    <border>
      <left/>
      <right style="thin">
        <color rgb="FFE6EBF0"/>
      </right>
      <top/>
      <bottom style="thin">
        <color rgb="FFE6EBF0"/>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E6EBF0"/>
      </left>
      <right style="thin">
        <color rgb="FFE6EBF0"/>
      </right>
      <top style="thin">
        <color rgb="FFE6EBF0"/>
      </top>
      <bottom/>
      <diagonal/>
    </border>
    <border>
      <left style="thin">
        <color rgb="FFE6EBF0"/>
      </left>
      <right style="thin">
        <color rgb="FFE6EBF0"/>
      </right>
      <top/>
      <bottom/>
      <diagonal/>
    </border>
    <border>
      <left style="thin">
        <color rgb="FFE6EBF0"/>
      </left>
      <right style="thin">
        <color rgb="FFE6EBF0"/>
      </right>
      <top/>
      <bottom style="thin">
        <color rgb="FFE6EBF0"/>
      </bottom>
      <diagonal/>
    </border>
    <border>
      <left style="thin">
        <color rgb="FFC88719"/>
      </left>
      <right/>
      <top style="thin">
        <color rgb="FFC88719"/>
      </top>
      <bottom/>
      <diagonal/>
    </border>
    <border>
      <left/>
      <right/>
      <top style="thin">
        <color rgb="FFC88719"/>
      </top>
      <bottom/>
      <diagonal/>
    </border>
    <border>
      <left/>
      <right style="thin">
        <color rgb="FFC88719"/>
      </right>
      <top style="thin">
        <color rgb="FFC88719"/>
      </top>
      <bottom/>
      <diagonal/>
    </border>
    <border>
      <left style="thin">
        <color rgb="FFC88719"/>
      </left>
      <right/>
      <top/>
      <bottom style="thin">
        <color rgb="FFC88719"/>
      </bottom>
      <diagonal/>
    </border>
    <border>
      <left/>
      <right/>
      <top/>
      <bottom style="thin">
        <color rgb="FFC88719"/>
      </bottom>
      <diagonal/>
    </border>
    <border>
      <left/>
      <right style="thin">
        <color rgb="FFC88719"/>
      </right>
      <top/>
      <bottom style="thin">
        <color rgb="FFC88719"/>
      </bottom>
      <diagonal/>
    </border>
    <border>
      <left style="thin">
        <color rgb="FFE6EBF0"/>
      </left>
      <right/>
      <top style="thin">
        <color rgb="FF174A7E"/>
      </top>
      <bottom style="thin">
        <color rgb="FF174A7E"/>
      </bottom>
      <diagonal/>
    </border>
    <border>
      <left/>
      <right/>
      <top style="thin">
        <color rgb="FF174A7E"/>
      </top>
      <bottom style="thin">
        <color rgb="FF174A7E"/>
      </bottom>
      <diagonal/>
    </border>
    <border>
      <left/>
      <right style="thin">
        <color rgb="FFE6EBF0"/>
      </right>
      <top style="thin">
        <color rgb="FF174A7E"/>
      </top>
      <bottom style="thin">
        <color rgb="FF174A7E"/>
      </bottom>
      <diagonal/>
    </border>
    <border>
      <left style="thin">
        <color rgb="FFC88719"/>
      </left>
      <right/>
      <top/>
      <bottom/>
      <diagonal/>
    </border>
    <border>
      <left/>
      <right style="thin">
        <color rgb="FFC88719"/>
      </right>
      <top/>
      <bottom/>
      <diagonal/>
    </border>
    <border>
      <left style="thin">
        <color rgb="FF174A7E"/>
      </left>
      <right/>
      <top style="thin">
        <color rgb="FF174A7E"/>
      </top>
      <bottom/>
      <diagonal/>
    </border>
    <border>
      <left/>
      <right/>
      <top style="thin">
        <color rgb="FF174A7E"/>
      </top>
      <bottom/>
      <diagonal/>
    </border>
    <border>
      <left/>
      <right style="thin">
        <color rgb="FF174A7E"/>
      </right>
      <top style="thin">
        <color rgb="FF174A7E"/>
      </top>
      <bottom/>
      <diagonal/>
    </border>
    <border>
      <left style="thin">
        <color rgb="FF174A7E"/>
      </left>
      <right/>
      <top/>
      <bottom/>
      <diagonal/>
    </border>
    <border>
      <left/>
      <right style="thin">
        <color rgb="FF174A7E"/>
      </right>
      <top/>
      <bottom/>
      <diagonal/>
    </border>
    <border>
      <left style="thin">
        <color rgb="FF174A7E"/>
      </left>
      <right/>
      <top/>
      <bottom style="thin">
        <color rgb="FF174A7E"/>
      </bottom>
      <diagonal/>
    </border>
    <border>
      <left/>
      <right/>
      <top/>
      <bottom style="thin">
        <color rgb="FF174A7E"/>
      </bottom>
      <diagonal/>
    </border>
    <border>
      <left/>
      <right style="thin">
        <color rgb="FF174A7E"/>
      </right>
      <top/>
      <bottom style="thin">
        <color rgb="FF174A7E"/>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E6EBF0"/>
      </top>
      <bottom/>
      <diagonal/>
    </border>
    <border>
      <left/>
      <right style="thin">
        <color rgb="FFFFFFFF"/>
      </right>
      <top style="thin">
        <color rgb="FFE6EBF0"/>
      </top>
      <bottom/>
      <diagonal/>
    </border>
    <border>
      <left style="thin">
        <color rgb="FFFFFFFF"/>
      </left>
      <right/>
      <top/>
      <bottom/>
      <diagonal/>
    </border>
    <border>
      <left/>
      <right style="thin">
        <color rgb="FFFFFFFF"/>
      </right>
      <top/>
      <bottom/>
      <diagonal/>
    </border>
    <border>
      <left style="thin">
        <color rgb="FFFFFFFF"/>
      </left>
      <right/>
      <top style="thin">
        <color rgb="FF174A7E"/>
      </top>
      <bottom style="thin">
        <color rgb="FF174A7E"/>
      </bottom>
      <diagonal/>
    </border>
    <border>
      <left/>
      <right style="thin">
        <color rgb="FFFFFFFF"/>
      </right>
      <top style="thin">
        <color rgb="FF174A7E"/>
      </top>
      <bottom style="thin">
        <color rgb="FF174A7E"/>
      </bottom>
      <diagonal/>
    </border>
    <border>
      <left/>
      <right/>
      <top/>
      <bottom style="thin">
        <color rgb="FFFFFFFF"/>
      </bottom>
      <diagonal/>
    </border>
    <border>
      <left style="thin">
        <color rgb="FFE6EBF0"/>
      </left>
      <right/>
      <top/>
      <bottom style="thin">
        <color rgb="FFC88719"/>
      </bottom>
      <diagonal/>
    </border>
    <border>
      <left/>
      <right style="thin">
        <color rgb="FFE6EBF0"/>
      </right>
      <top/>
      <bottom style="thin">
        <color rgb="FFC88719"/>
      </bottom>
      <diagonal/>
    </border>
    <border>
      <left style="thin">
        <color rgb="FFE6EBF0"/>
      </left>
      <right/>
      <top/>
      <bottom style="thin">
        <color rgb="FFFFFFFF"/>
      </bottom>
      <diagonal/>
    </border>
    <border>
      <left/>
      <right style="thin">
        <color rgb="FFE6EBF0"/>
      </right>
      <top/>
      <bottom style="thin">
        <color rgb="FFFFFFFF"/>
      </bottom>
      <diagonal/>
    </border>
  </borders>
  <cellStyleXfs count="1">
    <xf numFmtId="0" fontId="0" fillId="0" borderId="0"/>
  </cellStyleXfs>
  <cellXfs count="278">
    <xf numFmtId="0" fontId="0" fillId="0" borderId="0" xfId="0"/>
    <xf numFmtId="0" fontId="8" fillId="3" borderId="9" xfId="0" applyNumberFormat="1" applyFont="1" applyFill="1" applyBorder="1" applyAlignment="1">
      <alignment horizontal="center" vertical="center" wrapText="1"/>
    </xf>
    <xf numFmtId="0" fontId="8" fillId="3" borderId="10" xfId="0" applyNumberFormat="1" applyFont="1" applyFill="1" applyBorder="1" applyAlignment="1">
      <alignment horizontal="center" vertical="center" wrapText="1"/>
    </xf>
    <xf numFmtId="0" fontId="8" fillId="3" borderId="11" xfId="0" applyNumberFormat="1" applyFont="1" applyFill="1" applyBorder="1" applyAlignment="1">
      <alignment horizontal="center" vertical="center" wrapText="1"/>
    </xf>
    <xf numFmtId="0" fontId="10" fillId="8" borderId="12" xfId="0" applyNumberFormat="1" applyFont="1" applyFill="1" applyBorder="1" applyAlignment="1">
      <alignment horizontal="center" vertical="center" wrapText="1"/>
    </xf>
    <xf numFmtId="0" fontId="10" fillId="8" borderId="13" xfId="0" applyNumberFormat="1" applyFont="1" applyFill="1" applyBorder="1" applyAlignment="1">
      <alignment horizontal="center" vertical="center" wrapText="1"/>
    </xf>
    <xf numFmtId="0" fontId="10" fillId="8" borderId="14" xfId="0" applyNumberFormat="1" applyFont="1" applyFill="1" applyBorder="1" applyAlignment="1">
      <alignment horizontal="center" vertical="center" wrapText="1"/>
    </xf>
    <xf numFmtId="0" fontId="4" fillId="9" borderId="0" xfId="0" applyNumberFormat="1" applyFont="1" applyFill="1" applyBorder="1" applyAlignment="1">
      <alignment vertical="center" wrapText="1"/>
    </xf>
    <xf numFmtId="0" fontId="4" fillId="9" borderId="5" xfId="0" applyNumberFormat="1" applyFont="1" applyFill="1" applyBorder="1" applyAlignment="1">
      <alignment vertical="center" wrapText="1"/>
    </xf>
    <xf numFmtId="0" fontId="2" fillId="0" borderId="0" xfId="0" applyNumberFormat="1" applyFont="1" applyFill="1" applyBorder="1" applyAlignment="1">
      <alignment vertical="center"/>
    </xf>
    <xf numFmtId="0" fontId="2" fillId="0" borderId="0" xfId="0" applyNumberFormat="1" applyFont="1" applyFill="1" applyBorder="1" applyAlignment="1">
      <alignment vertical="center" wrapText="1"/>
    </xf>
    <xf numFmtId="0" fontId="9" fillId="7" borderId="1" xfId="0" applyNumberFormat="1" applyFont="1" applyFill="1" applyBorder="1" applyAlignment="1">
      <alignment vertical="center" wrapText="1"/>
    </xf>
    <xf numFmtId="0" fontId="4" fillId="7" borderId="2" xfId="0" applyNumberFormat="1" applyFont="1" applyFill="1" applyBorder="1" applyAlignment="1">
      <alignment vertical="center" wrapText="1"/>
    </xf>
    <xf numFmtId="0" fontId="4" fillId="7" borderId="3" xfId="0" applyNumberFormat="1" applyFont="1" applyFill="1" applyBorder="1" applyAlignment="1">
      <alignment vertical="center" wrapText="1"/>
    </xf>
    <xf numFmtId="0" fontId="9" fillId="7" borderId="4" xfId="0" applyNumberFormat="1" applyFont="1" applyFill="1" applyBorder="1" applyAlignment="1">
      <alignment vertical="center" wrapText="1"/>
    </xf>
    <xf numFmtId="0" fontId="4" fillId="7" borderId="0" xfId="0" applyNumberFormat="1" applyFont="1" applyFill="1" applyBorder="1" applyAlignment="1">
      <alignment vertical="center" wrapText="1"/>
    </xf>
    <xf numFmtId="0" fontId="4" fillId="7" borderId="5" xfId="0" applyNumberFormat="1" applyFont="1" applyFill="1" applyBorder="1" applyAlignment="1">
      <alignment vertical="center" wrapText="1"/>
    </xf>
    <xf numFmtId="0" fontId="9" fillId="7" borderId="6" xfId="0" applyNumberFormat="1" applyFont="1" applyFill="1" applyBorder="1" applyAlignment="1">
      <alignment vertical="center" wrapText="1"/>
    </xf>
    <xf numFmtId="0" fontId="4" fillId="7" borderId="7" xfId="0" applyNumberFormat="1" applyFont="1" applyFill="1" applyBorder="1" applyAlignment="1">
      <alignment vertical="center" wrapText="1"/>
    </xf>
    <xf numFmtId="0" fontId="4" fillId="7" borderId="8" xfId="0" applyNumberFormat="1" applyFont="1" applyFill="1" applyBorder="1" applyAlignment="1">
      <alignment vertical="center" wrapText="1"/>
    </xf>
    <xf numFmtId="0" fontId="4" fillId="7" borderId="1" xfId="0" applyNumberFormat="1" applyFont="1" applyFill="1" applyBorder="1" applyAlignment="1">
      <alignment vertical="center" wrapText="1"/>
    </xf>
    <xf numFmtId="0" fontId="4" fillId="7" borderId="4" xfId="0" applyNumberFormat="1" applyFont="1" applyFill="1" applyBorder="1" applyAlignment="1">
      <alignment vertical="center" wrapText="1"/>
    </xf>
    <xf numFmtId="0" fontId="4" fillId="7" borderId="6" xfId="0" applyNumberFormat="1" applyFont="1" applyFill="1" applyBorder="1" applyAlignment="1">
      <alignment vertical="center" wrapText="1"/>
    </xf>
    <xf numFmtId="0" fontId="9" fillId="8" borderId="21" xfId="0" applyNumberFormat="1" applyFont="1" applyFill="1" applyBorder="1" applyAlignment="1">
      <alignment vertical="top" wrapText="1"/>
    </xf>
    <xf numFmtId="0" fontId="9" fillId="7" borderId="2" xfId="0" applyNumberFormat="1" applyFont="1" applyFill="1" applyBorder="1" applyAlignment="1">
      <alignment vertical="center" wrapText="1"/>
    </xf>
    <xf numFmtId="1" fontId="4" fillId="7" borderId="2" xfId="0" applyNumberFormat="1" applyFont="1" applyFill="1" applyBorder="1" applyAlignment="1">
      <alignment vertical="center" wrapText="1"/>
    </xf>
    <xf numFmtId="165" fontId="4" fillId="7" borderId="2" xfId="0" applyNumberFormat="1" applyFont="1" applyFill="1" applyBorder="1" applyAlignment="1">
      <alignment vertical="center" wrapText="1"/>
    </xf>
    <xf numFmtId="0" fontId="9" fillId="7" borderId="0" xfId="0" applyNumberFormat="1" applyFont="1" applyFill="1" applyBorder="1" applyAlignment="1">
      <alignment vertical="center" wrapText="1"/>
    </xf>
    <xf numFmtId="1" fontId="4" fillId="7" borderId="0" xfId="0" applyNumberFormat="1" applyFont="1" applyFill="1" applyBorder="1" applyAlignment="1">
      <alignment vertical="center" wrapText="1"/>
    </xf>
    <xf numFmtId="166" fontId="4" fillId="7" borderId="0" xfId="0" applyNumberFormat="1" applyFont="1" applyFill="1" applyBorder="1" applyAlignment="1">
      <alignment vertical="center" wrapText="1"/>
    </xf>
    <xf numFmtId="165" fontId="4" fillId="7" borderId="0" xfId="0" applyNumberFormat="1" applyFont="1" applyFill="1" applyBorder="1" applyAlignment="1">
      <alignment vertical="center" wrapText="1"/>
    </xf>
    <xf numFmtId="168" fontId="4" fillId="7" borderId="0" xfId="0" applyNumberFormat="1" applyFont="1" applyFill="1" applyBorder="1" applyAlignment="1">
      <alignment vertical="center" wrapText="1"/>
    </xf>
    <xf numFmtId="0" fontId="9" fillId="7" borderId="7" xfId="0" applyNumberFormat="1" applyFont="1" applyFill="1" applyBorder="1" applyAlignment="1">
      <alignment vertical="center" wrapText="1"/>
    </xf>
    <xf numFmtId="165" fontId="4" fillId="7" borderId="7" xfId="0" applyNumberFormat="1" applyFont="1" applyFill="1" applyBorder="1" applyAlignment="1">
      <alignment vertical="center" wrapText="1"/>
    </xf>
    <xf numFmtId="168" fontId="4" fillId="7" borderId="2" xfId="0" applyNumberFormat="1" applyFont="1" applyFill="1" applyBorder="1" applyAlignment="1">
      <alignment vertical="center" wrapText="1"/>
    </xf>
    <xf numFmtId="9" fontId="4" fillId="7" borderId="2" xfId="0" applyNumberFormat="1" applyFont="1" applyFill="1" applyBorder="1" applyAlignment="1">
      <alignment vertical="center" wrapText="1"/>
    </xf>
    <xf numFmtId="166" fontId="4" fillId="7" borderId="2" xfId="0" applyNumberFormat="1" applyFont="1" applyFill="1" applyBorder="1" applyAlignment="1">
      <alignment vertical="center" wrapText="1"/>
    </xf>
    <xf numFmtId="168" fontId="4" fillId="7" borderId="3" xfId="0" applyNumberFormat="1" applyFont="1" applyFill="1" applyBorder="1" applyAlignment="1">
      <alignment vertical="center" wrapText="1"/>
    </xf>
    <xf numFmtId="9" fontId="4" fillId="7" borderId="0" xfId="0" applyNumberFormat="1" applyFont="1" applyFill="1" applyBorder="1" applyAlignment="1">
      <alignment vertical="center" wrapText="1"/>
    </xf>
    <xf numFmtId="168" fontId="4" fillId="7" borderId="5" xfId="0" applyNumberFormat="1" applyFont="1" applyFill="1" applyBorder="1" applyAlignment="1">
      <alignment vertical="center" wrapText="1"/>
    </xf>
    <xf numFmtId="0" fontId="9" fillId="8" borderId="21" xfId="0" applyNumberFormat="1" applyFont="1" applyFill="1" applyBorder="1" applyAlignment="1">
      <alignment vertical="center" wrapText="1"/>
    </xf>
    <xf numFmtId="9" fontId="9" fillId="8" borderId="22" xfId="0" applyNumberFormat="1" applyFont="1" applyFill="1" applyBorder="1" applyAlignment="1">
      <alignment vertical="center" wrapText="1"/>
    </xf>
    <xf numFmtId="168" fontId="9" fillId="8" borderId="22" xfId="0" applyNumberFormat="1" applyFont="1" applyFill="1" applyBorder="1" applyAlignment="1">
      <alignment vertical="center" wrapText="1"/>
    </xf>
    <xf numFmtId="0" fontId="9" fillId="8" borderId="22" xfId="0" applyNumberFormat="1" applyFont="1" applyFill="1" applyBorder="1" applyAlignment="1">
      <alignment vertical="center" wrapText="1"/>
    </xf>
    <xf numFmtId="168" fontId="9" fillId="8" borderId="23" xfId="0" applyNumberFormat="1" applyFont="1" applyFill="1" applyBorder="1" applyAlignment="1">
      <alignment vertical="center" wrapText="1"/>
    </xf>
    <xf numFmtId="168" fontId="4" fillId="7" borderId="7" xfId="0" applyNumberFormat="1" applyFont="1" applyFill="1" applyBorder="1" applyAlignment="1">
      <alignment vertical="center" wrapText="1"/>
    </xf>
    <xf numFmtId="0" fontId="9" fillId="8" borderId="6" xfId="0" applyNumberFormat="1" applyFont="1" applyFill="1" applyBorder="1" applyAlignment="1">
      <alignment vertical="center" wrapText="1"/>
    </xf>
    <xf numFmtId="9" fontId="9" fillId="8" borderId="7" xfId="0" applyNumberFormat="1" applyFont="1" applyFill="1" applyBorder="1" applyAlignment="1">
      <alignment vertical="center" wrapText="1"/>
    </xf>
    <xf numFmtId="168" fontId="9" fillId="8" borderId="7" xfId="0" applyNumberFormat="1" applyFont="1" applyFill="1" applyBorder="1" applyAlignment="1">
      <alignment vertical="center" wrapText="1"/>
    </xf>
    <xf numFmtId="0" fontId="9" fillId="8" borderId="8" xfId="0" applyNumberFormat="1" applyFont="1" applyFill="1" applyBorder="1" applyAlignment="1">
      <alignment vertical="center" wrapText="1"/>
    </xf>
    <xf numFmtId="173" fontId="4" fillId="7" borderId="0" xfId="0" applyNumberFormat="1" applyFont="1" applyFill="1" applyBorder="1" applyAlignment="1">
      <alignment vertical="center" wrapText="1"/>
    </xf>
    <xf numFmtId="171" fontId="4" fillId="7" borderId="0" xfId="0" applyNumberFormat="1" applyFont="1" applyFill="1" applyBorder="1" applyAlignment="1">
      <alignment vertical="center" wrapText="1"/>
    </xf>
    <xf numFmtId="172" fontId="4" fillId="7" borderId="0" xfId="0" applyNumberFormat="1" applyFont="1" applyFill="1" applyBorder="1" applyAlignment="1">
      <alignment vertical="center" wrapText="1"/>
    </xf>
    <xf numFmtId="9" fontId="4" fillId="7" borderId="7" xfId="0" applyNumberFormat="1" applyFont="1" applyFill="1" applyBorder="1" applyAlignment="1">
      <alignment vertical="center" wrapText="1"/>
    </xf>
    <xf numFmtId="166" fontId="4" fillId="7" borderId="7" xfId="0" applyNumberFormat="1" applyFont="1" applyFill="1" applyBorder="1" applyAlignment="1">
      <alignment vertical="center" wrapText="1"/>
    </xf>
    <xf numFmtId="0" fontId="9" fillId="11" borderId="12" xfId="0" applyNumberFormat="1" applyFont="1" applyFill="1" applyBorder="1" applyAlignment="1">
      <alignment vertical="center" wrapText="1"/>
    </xf>
    <xf numFmtId="0" fontId="9" fillId="11" borderId="13" xfId="0" applyNumberFormat="1" applyFont="1" applyFill="1" applyBorder="1" applyAlignment="1">
      <alignment vertical="center" wrapText="1"/>
    </xf>
    <xf numFmtId="0" fontId="9" fillId="11" borderId="14" xfId="0" applyNumberFormat="1" applyFont="1" applyFill="1" applyBorder="1" applyAlignment="1">
      <alignment vertical="center" wrapText="1"/>
    </xf>
    <xf numFmtId="0" fontId="4" fillId="7" borderId="4" xfId="0" applyNumberFormat="1" applyFont="1" applyFill="1" applyBorder="1" applyAlignment="1">
      <alignment horizontal="center" vertical="top" wrapText="1"/>
    </xf>
    <xf numFmtId="0" fontId="9" fillId="11" borderId="1" xfId="0" applyNumberFormat="1" applyFont="1" applyFill="1" applyBorder="1" applyAlignment="1">
      <alignment vertical="center" wrapText="1"/>
    </xf>
    <xf numFmtId="0" fontId="4" fillId="8" borderId="2" xfId="0" applyNumberFormat="1" applyFont="1" applyFill="1" applyBorder="1" applyAlignment="1">
      <alignment vertical="center" wrapText="1"/>
    </xf>
    <xf numFmtId="0" fontId="4" fillId="12" borderId="2" xfId="0" applyNumberFormat="1" applyFont="1" applyFill="1" applyBorder="1" applyAlignment="1">
      <alignment vertical="center" wrapText="1"/>
    </xf>
    <xf numFmtId="0" fontId="4" fillId="12" borderId="2" xfId="0" applyNumberFormat="1" applyFont="1" applyFill="1" applyBorder="1" applyAlignment="1">
      <alignment horizontal="center" vertical="center" wrapText="1"/>
    </xf>
    <xf numFmtId="9" fontId="4" fillId="12" borderId="2" xfId="0" applyNumberFormat="1" applyFont="1" applyFill="1" applyBorder="1" applyAlignment="1">
      <alignment horizontal="center" vertical="center" wrapText="1"/>
    </xf>
    <xf numFmtId="2" fontId="4" fillId="4" borderId="2" xfId="0" applyNumberFormat="1" applyFont="1" applyFill="1" applyBorder="1" applyAlignment="1">
      <alignment horizontal="center" vertical="center" wrapText="1"/>
    </xf>
    <xf numFmtId="0" fontId="4" fillId="12" borderId="3" xfId="0" applyNumberFormat="1" applyFont="1" applyFill="1" applyBorder="1" applyAlignment="1">
      <alignment vertical="center" wrapText="1"/>
    </xf>
    <xf numFmtId="9" fontId="4" fillId="4" borderId="2" xfId="0" applyNumberFormat="1" applyFont="1" applyFill="1" applyBorder="1" applyAlignment="1">
      <alignment vertical="center" wrapText="1"/>
    </xf>
    <xf numFmtId="2" fontId="4" fillId="4" borderId="2" xfId="0" applyNumberFormat="1" applyFont="1" applyFill="1" applyBorder="1" applyAlignment="1">
      <alignment vertical="center" wrapText="1"/>
    </xf>
    <xf numFmtId="9" fontId="4" fillId="12" borderId="2" xfId="0" applyNumberFormat="1" applyFont="1" applyFill="1" applyBorder="1" applyAlignment="1">
      <alignment vertical="center" wrapText="1"/>
    </xf>
    <xf numFmtId="1" fontId="4" fillId="12" borderId="2" xfId="0" applyNumberFormat="1" applyFont="1" applyFill="1" applyBorder="1" applyAlignment="1">
      <alignment vertical="center" wrapText="1"/>
    </xf>
    <xf numFmtId="165" fontId="4" fillId="4" borderId="3" xfId="0" applyNumberFormat="1" applyFont="1" applyFill="1" applyBorder="1" applyAlignment="1">
      <alignment vertical="center" wrapText="1"/>
    </xf>
    <xf numFmtId="0" fontId="9" fillId="11" borderId="4" xfId="0" applyNumberFormat="1" applyFont="1" applyFill="1" applyBorder="1" applyAlignment="1">
      <alignment vertical="center" wrapText="1"/>
    </xf>
    <xf numFmtId="0" fontId="4" fillId="8" borderId="0" xfId="0" applyNumberFormat="1" applyFont="1" applyFill="1" applyBorder="1" applyAlignment="1">
      <alignment vertical="center" wrapText="1"/>
    </xf>
    <xf numFmtId="0" fontId="4" fillId="12" borderId="0" xfId="0" applyNumberFormat="1" applyFont="1" applyFill="1" applyBorder="1" applyAlignment="1">
      <alignment vertical="center" wrapText="1"/>
    </xf>
    <xf numFmtId="0" fontId="4" fillId="12" borderId="0" xfId="0" applyNumberFormat="1" applyFont="1" applyFill="1" applyBorder="1" applyAlignment="1">
      <alignment horizontal="center" vertical="center" wrapText="1"/>
    </xf>
    <xf numFmtId="9" fontId="4" fillId="12" borderId="0" xfId="0" applyNumberFormat="1" applyFont="1" applyFill="1" applyBorder="1" applyAlignment="1">
      <alignment horizontal="center" vertical="center" wrapText="1"/>
    </xf>
    <xf numFmtId="2" fontId="4" fillId="4" borderId="0" xfId="0" applyNumberFormat="1" applyFont="1" applyFill="1" applyBorder="1" applyAlignment="1">
      <alignment horizontal="center" vertical="center" wrapText="1"/>
    </xf>
    <xf numFmtId="0" fontId="4" fillId="12" borderId="5" xfId="0" applyNumberFormat="1" applyFont="1" applyFill="1" applyBorder="1" applyAlignment="1">
      <alignment vertical="center" wrapText="1"/>
    </xf>
    <xf numFmtId="9" fontId="4" fillId="4" borderId="0" xfId="0" applyNumberFormat="1" applyFont="1" applyFill="1" applyBorder="1" applyAlignment="1">
      <alignment vertical="center" wrapText="1"/>
    </xf>
    <xf numFmtId="2" fontId="4" fillId="4" borderId="0" xfId="0" applyNumberFormat="1" applyFont="1" applyFill="1" applyBorder="1" applyAlignment="1">
      <alignment vertical="center" wrapText="1"/>
    </xf>
    <xf numFmtId="9" fontId="4" fillId="12" borderId="0" xfId="0" applyNumberFormat="1" applyFont="1" applyFill="1" applyBorder="1" applyAlignment="1">
      <alignment vertical="center" wrapText="1"/>
    </xf>
    <xf numFmtId="1" fontId="4" fillId="12" borderId="0" xfId="0" applyNumberFormat="1" applyFont="1" applyFill="1" applyBorder="1" applyAlignment="1">
      <alignment vertical="center" wrapText="1"/>
    </xf>
    <xf numFmtId="165" fontId="4" fillId="4" borderId="5" xfId="0" applyNumberFormat="1" applyFont="1" applyFill="1" applyBorder="1" applyAlignment="1">
      <alignment vertical="center" wrapText="1"/>
    </xf>
    <xf numFmtId="9" fontId="4" fillId="4" borderId="7" xfId="0" applyNumberFormat="1" applyFont="1" applyFill="1" applyBorder="1" applyAlignment="1">
      <alignment vertical="center" wrapText="1"/>
    </xf>
    <xf numFmtId="2" fontId="4" fillId="4" borderId="7" xfId="0" applyNumberFormat="1" applyFont="1" applyFill="1" applyBorder="1" applyAlignment="1">
      <alignment vertical="center" wrapText="1"/>
    </xf>
    <xf numFmtId="9" fontId="4" fillId="12" borderId="7" xfId="0" applyNumberFormat="1" applyFont="1" applyFill="1" applyBorder="1" applyAlignment="1">
      <alignment vertical="center" wrapText="1"/>
    </xf>
    <xf numFmtId="1" fontId="4" fillId="12" borderId="7" xfId="0" applyNumberFormat="1" applyFont="1" applyFill="1" applyBorder="1" applyAlignment="1">
      <alignment vertical="center" wrapText="1"/>
    </xf>
    <xf numFmtId="165" fontId="4" fillId="4" borderId="8" xfId="0" applyNumberFormat="1" applyFont="1" applyFill="1" applyBorder="1" applyAlignment="1">
      <alignment vertical="center" wrapText="1"/>
    </xf>
    <xf numFmtId="0" fontId="4" fillId="7" borderId="1" xfId="0" applyNumberFormat="1" applyFont="1" applyFill="1" applyBorder="1" applyAlignment="1">
      <alignment horizontal="center" vertical="center" wrapText="1"/>
    </xf>
    <xf numFmtId="0" fontId="4" fillId="7" borderId="4" xfId="0" applyNumberFormat="1" applyFont="1" applyFill="1" applyBorder="1" applyAlignment="1">
      <alignment horizontal="center" vertical="center" wrapText="1"/>
    </xf>
    <xf numFmtId="0" fontId="4" fillId="7" borderId="6" xfId="0" applyNumberFormat="1" applyFont="1" applyFill="1" applyBorder="1" applyAlignment="1">
      <alignment horizontal="center" vertical="center" wrapText="1"/>
    </xf>
    <xf numFmtId="0" fontId="9" fillId="11" borderId="6" xfId="0" applyNumberFormat="1" applyFont="1" applyFill="1" applyBorder="1" applyAlignment="1">
      <alignment vertical="center" wrapText="1"/>
    </xf>
    <xf numFmtId="0" fontId="4" fillId="8" borderId="7" xfId="0" applyNumberFormat="1" applyFont="1" applyFill="1" applyBorder="1" applyAlignment="1">
      <alignment vertical="center" wrapText="1"/>
    </xf>
    <xf numFmtId="0" fontId="4" fillId="12" borderId="7" xfId="0" applyNumberFormat="1" applyFont="1" applyFill="1" applyBorder="1" applyAlignment="1">
      <alignment vertical="center" wrapText="1"/>
    </xf>
    <xf numFmtId="0" fontId="4" fillId="12" borderId="7" xfId="0" applyNumberFormat="1" applyFont="1" applyFill="1" applyBorder="1" applyAlignment="1">
      <alignment horizontal="center" vertical="center" wrapText="1"/>
    </xf>
    <xf numFmtId="9" fontId="4" fillId="12" borderId="7" xfId="0" applyNumberFormat="1" applyFont="1" applyFill="1" applyBorder="1" applyAlignment="1">
      <alignment horizontal="center" vertical="center" wrapText="1"/>
    </xf>
    <xf numFmtId="2" fontId="4" fillId="4" borderId="7" xfId="0" applyNumberFormat="1" applyFont="1" applyFill="1" applyBorder="1" applyAlignment="1">
      <alignment horizontal="center" vertical="center" wrapText="1"/>
    </xf>
    <xf numFmtId="0" fontId="4" fillId="12" borderId="8" xfId="0" applyNumberFormat="1" applyFont="1" applyFill="1" applyBorder="1" applyAlignment="1">
      <alignment vertical="center" wrapText="1"/>
    </xf>
    <xf numFmtId="165" fontId="4" fillId="8" borderId="2" xfId="0" applyNumberFormat="1" applyFont="1" applyFill="1" applyBorder="1" applyAlignment="1">
      <alignment horizontal="center" vertical="center" wrapText="1"/>
    </xf>
    <xf numFmtId="9" fontId="4" fillId="8" borderId="2" xfId="0" applyNumberFormat="1" applyFont="1" applyFill="1" applyBorder="1" applyAlignment="1">
      <alignment horizontal="center" vertical="center" wrapText="1"/>
    </xf>
    <xf numFmtId="0" fontId="4" fillId="8" borderId="2" xfId="0" applyNumberFormat="1" applyFont="1" applyFill="1" applyBorder="1" applyAlignment="1">
      <alignment horizontal="center" vertical="center" wrapText="1"/>
    </xf>
    <xf numFmtId="0" fontId="4" fillId="8" borderId="3" xfId="0" applyNumberFormat="1" applyFont="1" applyFill="1" applyBorder="1" applyAlignment="1">
      <alignment vertical="center" wrapText="1"/>
    </xf>
    <xf numFmtId="9" fontId="4" fillId="10" borderId="2" xfId="0" applyNumberFormat="1" applyFont="1" applyFill="1" applyBorder="1" applyAlignment="1">
      <alignment vertical="center" wrapText="1"/>
    </xf>
    <xf numFmtId="1" fontId="4" fillId="10" borderId="2" xfId="0" applyNumberFormat="1" applyFont="1" applyFill="1" applyBorder="1" applyAlignment="1">
      <alignment vertical="center" wrapText="1"/>
    </xf>
    <xf numFmtId="165" fontId="4" fillId="8" borderId="0" xfId="0" applyNumberFormat="1" applyFont="1" applyFill="1" applyBorder="1" applyAlignment="1">
      <alignment horizontal="center" vertical="center" wrapText="1"/>
    </xf>
    <xf numFmtId="9" fontId="4" fillId="8" borderId="0" xfId="0" applyNumberFormat="1" applyFont="1" applyFill="1" applyBorder="1" applyAlignment="1">
      <alignment horizontal="center" vertical="center" wrapText="1"/>
    </xf>
    <xf numFmtId="0" fontId="4" fillId="8" borderId="0" xfId="0" applyNumberFormat="1" applyFont="1" applyFill="1" applyBorder="1" applyAlignment="1">
      <alignment horizontal="center" vertical="center" wrapText="1"/>
    </xf>
    <xf numFmtId="0" fontId="4" fillId="8" borderId="5" xfId="0" applyNumberFormat="1" applyFont="1" applyFill="1" applyBorder="1" applyAlignment="1">
      <alignment vertical="center" wrapText="1"/>
    </xf>
    <xf numFmtId="9" fontId="4" fillId="10" borderId="0" xfId="0" applyNumberFormat="1" applyFont="1" applyFill="1" applyBorder="1" applyAlignment="1">
      <alignment vertical="center" wrapText="1"/>
    </xf>
    <xf numFmtId="1" fontId="4" fillId="10" borderId="0" xfId="0" applyNumberFormat="1" applyFont="1" applyFill="1" applyBorder="1" applyAlignment="1">
      <alignment vertical="center" wrapText="1"/>
    </xf>
    <xf numFmtId="9" fontId="4" fillId="10" borderId="7" xfId="0" applyNumberFormat="1" applyFont="1" applyFill="1" applyBorder="1" applyAlignment="1">
      <alignment vertical="center" wrapText="1"/>
    </xf>
    <xf numFmtId="1" fontId="4" fillId="10" borderId="7" xfId="0" applyNumberFormat="1" applyFont="1" applyFill="1" applyBorder="1" applyAlignment="1">
      <alignment vertical="center" wrapText="1"/>
    </xf>
    <xf numFmtId="165" fontId="4" fillId="9" borderId="0" xfId="0" applyNumberFormat="1" applyFont="1" applyFill="1" applyBorder="1" applyAlignment="1">
      <alignment horizontal="center" vertical="center" wrapText="1"/>
    </xf>
    <xf numFmtId="9" fontId="4" fillId="9" borderId="0" xfId="0" applyNumberFormat="1" applyFont="1" applyFill="1" applyBorder="1" applyAlignment="1">
      <alignment horizontal="center" vertical="center" wrapText="1"/>
    </xf>
    <xf numFmtId="0" fontId="4" fillId="9" borderId="0" xfId="0" applyNumberFormat="1" applyFont="1" applyFill="1" applyBorder="1" applyAlignment="1">
      <alignment horizontal="center" vertical="center" wrapText="1"/>
    </xf>
    <xf numFmtId="165" fontId="4" fillId="8" borderId="7" xfId="0" applyNumberFormat="1" applyFont="1" applyFill="1" applyBorder="1" applyAlignment="1">
      <alignment horizontal="center" vertical="center" wrapText="1"/>
    </xf>
    <xf numFmtId="9" fontId="4" fillId="8" borderId="7" xfId="0" applyNumberFormat="1" applyFont="1" applyFill="1" applyBorder="1" applyAlignment="1">
      <alignment horizontal="center" vertical="center" wrapText="1"/>
    </xf>
    <xf numFmtId="0" fontId="4" fillId="8" borderId="7" xfId="0" applyNumberFormat="1" applyFont="1" applyFill="1" applyBorder="1" applyAlignment="1">
      <alignment horizontal="center" vertical="center" wrapText="1"/>
    </xf>
    <xf numFmtId="0" fontId="4" fillId="8" borderId="8" xfId="0" applyNumberFormat="1" applyFont="1" applyFill="1" applyBorder="1" applyAlignment="1">
      <alignment vertical="center" wrapText="1"/>
    </xf>
    <xf numFmtId="171" fontId="4" fillId="7" borderId="2" xfId="0" applyNumberFormat="1" applyFont="1" applyFill="1" applyBorder="1" applyAlignment="1">
      <alignment vertical="center" wrapText="1"/>
    </xf>
    <xf numFmtId="2" fontId="4" fillId="7" borderId="2" xfId="0" applyNumberFormat="1" applyFont="1" applyFill="1" applyBorder="1" applyAlignment="1">
      <alignment vertical="center" wrapText="1"/>
    </xf>
    <xf numFmtId="2" fontId="4" fillId="7" borderId="0" xfId="0" applyNumberFormat="1" applyFont="1" applyFill="1" applyBorder="1" applyAlignment="1">
      <alignment vertical="center" wrapText="1"/>
    </xf>
    <xf numFmtId="2" fontId="4" fillId="7" borderId="7" xfId="0" applyNumberFormat="1" applyFont="1" applyFill="1" applyBorder="1" applyAlignment="1">
      <alignment vertical="center" wrapText="1"/>
    </xf>
    <xf numFmtId="1" fontId="4" fillId="7" borderId="7" xfId="0" applyNumberFormat="1" applyFont="1" applyFill="1" applyBorder="1" applyAlignment="1">
      <alignment vertical="center" wrapText="1"/>
    </xf>
    <xf numFmtId="2" fontId="4" fillId="7" borderId="3" xfId="0" applyNumberFormat="1" applyFont="1" applyFill="1" applyBorder="1" applyAlignment="1">
      <alignment vertical="center" wrapText="1"/>
    </xf>
    <xf numFmtId="2" fontId="4" fillId="7" borderId="5" xfId="0" applyNumberFormat="1" applyFont="1" applyFill="1" applyBorder="1" applyAlignment="1">
      <alignment vertical="center" wrapText="1"/>
    </xf>
    <xf numFmtId="2" fontId="4" fillId="7" borderId="8" xfId="0" applyNumberFormat="1" applyFont="1" applyFill="1" applyBorder="1" applyAlignment="1">
      <alignment vertical="center" wrapText="1"/>
    </xf>
    <xf numFmtId="0" fontId="16" fillId="7" borderId="9" xfId="0" applyNumberFormat="1" applyFont="1" applyFill="1" applyBorder="1" applyAlignment="1">
      <alignment horizontal="center" vertical="center" wrapText="1"/>
    </xf>
    <xf numFmtId="0" fontId="16" fillId="7" borderId="10" xfId="0" applyNumberFormat="1" applyFont="1" applyFill="1" applyBorder="1" applyAlignment="1">
      <alignment horizontal="center" vertical="center" wrapText="1"/>
    </xf>
    <xf numFmtId="0" fontId="16" fillId="7" borderId="11" xfId="0" applyNumberFormat="1" applyFont="1" applyFill="1" applyBorder="1" applyAlignment="1">
      <alignment horizontal="center" vertical="center" wrapText="1"/>
    </xf>
    <xf numFmtId="0" fontId="16" fillId="7" borderId="22" xfId="0" applyNumberFormat="1" applyFont="1" applyFill="1" applyBorder="1" applyAlignment="1">
      <alignment vertical="center" wrapText="1"/>
    </xf>
    <xf numFmtId="171" fontId="16" fillId="7" borderId="22" xfId="0" applyNumberFormat="1" applyFont="1" applyFill="1" applyBorder="1" applyAlignment="1">
      <alignment vertical="center" wrapText="1"/>
    </xf>
    <xf numFmtId="0" fontId="16" fillId="7" borderId="34" xfId="0" applyNumberFormat="1" applyFont="1" applyFill="1" applyBorder="1" applyAlignment="1">
      <alignment vertical="center"/>
    </xf>
    <xf numFmtId="0" fontId="16" fillId="7" borderId="35" xfId="0" applyNumberFormat="1" applyFont="1" applyFill="1" applyBorder="1" applyAlignment="1">
      <alignment vertical="center"/>
    </xf>
    <xf numFmtId="0" fontId="16" fillId="7" borderId="36" xfId="0" applyNumberFormat="1" applyFont="1" applyFill="1" applyBorder="1" applyAlignment="1">
      <alignment vertical="center"/>
    </xf>
    <xf numFmtId="0" fontId="4" fillId="7" borderId="37" xfId="0" applyNumberFormat="1" applyFont="1" applyFill="1" applyBorder="1" applyAlignment="1">
      <alignment horizontal="center" vertical="center" wrapText="1"/>
    </xf>
    <xf numFmtId="0" fontId="4" fillId="7" borderId="38" xfId="0" applyNumberFormat="1" applyFont="1" applyFill="1" applyBorder="1" applyAlignment="1">
      <alignment vertical="center" wrapText="1"/>
    </xf>
    <xf numFmtId="0" fontId="4" fillId="7" borderId="39" xfId="0" applyNumberFormat="1" applyFont="1" applyFill="1" applyBorder="1" applyAlignment="1">
      <alignment horizontal="center" vertical="center" wrapText="1"/>
    </xf>
    <xf numFmtId="0" fontId="4" fillId="7" borderId="40" xfId="0" applyNumberFormat="1" applyFont="1" applyFill="1" applyBorder="1" applyAlignment="1">
      <alignment vertical="center" wrapText="1"/>
    </xf>
    <xf numFmtId="0" fontId="16" fillId="7" borderId="41" xfId="0" applyNumberFormat="1" applyFont="1" applyFill="1" applyBorder="1" applyAlignment="1">
      <alignment vertical="center" wrapText="1"/>
    </xf>
    <xf numFmtId="0" fontId="16" fillId="7" borderId="42" xfId="0" applyNumberFormat="1" applyFont="1" applyFill="1" applyBorder="1" applyAlignment="1">
      <alignment vertical="center" wrapText="1"/>
    </xf>
    <xf numFmtId="0" fontId="4" fillId="7" borderId="46" xfId="0" applyNumberFormat="1" applyFont="1" applyFill="1" applyBorder="1" applyAlignment="1">
      <alignment horizontal="center" vertical="top" wrapText="1"/>
    </xf>
    <xf numFmtId="0" fontId="16" fillId="7" borderId="1" xfId="0" applyNumberFormat="1" applyFont="1" applyFill="1" applyBorder="1" applyAlignment="1">
      <alignment horizontal="center" vertical="top" wrapText="1"/>
    </xf>
    <xf numFmtId="0" fontId="16" fillId="7" borderId="44" xfId="0" applyNumberFormat="1" applyFont="1" applyFill="1" applyBorder="1" applyAlignment="1">
      <alignment horizontal="center" vertical="top" wrapText="1"/>
    </xf>
    <xf numFmtId="0" fontId="1" fillId="2" borderId="0" xfId="0" applyNumberFormat="1" applyFont="1" applyFill="1" applyBorder="1" applyAlignment="1">
      <alignment horizontal="left" vertical="center" wrapText="1"/>
    </xf>
    <xf numFmtId="0" fontId="3" fillId="3" borderId="0" xfId="0" applyNumberFormat="1" applyFont="1" applyFill="1" applyBorder="1" applyAlignment="1">
      <alignment horizontal="left" vertical="center" wrapText="1"/>
    </xf>
    <xf numFmtId="0" fontId="4" fillId="4" borderId="0" xfId="0" applyNumberFormat="1" applyFont="1" applyFill="1" applyBorder="1" applyAlignment="1">
      <alignment vertical="center" wrapText="1"/>
    </xf>
    <xf numFmtId="0" fontId="4" fillId="4" borderId="0" xfId="0" applyNumberFormat="1" applyFont="1" applyFill="1" applyBorder="1" applyAlignment="1">
      <alignment horizontal="right" vertical="center" wrapText="1"/>
    </xf>
    <xf numFmtId="0" fontId="5"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1" fillId="5" borderId="0" xfId="0" applyNumberFormat="1" applyFont="1" applyFill="1" applyBorder="1" applyAlignment="1">
      <alignment vertical="center" wrapText="1"/>
    </xf>
    <xf numFmtId="0" fontId="7" fillId="6" borderId="0" xfId="0" applyNumberFormat="1" applyFont="1" applyFill="1" applyBorder="1" applyAlignment="1">
      <alignment vertical="center" wrapText="1"/>
    </xf>
    <xf numFmtId="0" fontId="8" fillId="3" borderId="10" xfId="0" applyNumberFormat="1" applyFont="1" applyFill="1" applyBorder="1" applyAlignment="1">
      <alignment horizontal="center" vertical="center" wrapText="1"/>
    </xf>
    <xf numFmtId="0" fontId="8" fillId="3" borderId="11" xfId="0" applyNumberFormat="1" applyFont="1" applyFill="1" applyBorder="1" applyAlignment="1">
      <alignment horizontal="center" vertical="center" wrapText="1"/>
    </xf>
    <xf numFmtId="0" fontId="4" fillId="7" borderId="2" xfId="0" applyNumberFormat="1" applyFont="1" applyFill="1" applyBorder="1" applyAlignment="1">
      <alignment vertical="center" wrapText="1"/>
    </xf>
    <xf numFmtId="0" fontId="4" fillId="7" borderId="3" xfId="0" applyNumberFormat="1" applyFont="1" applyFill="1" applyBorder="1" applyAlignment="1">
      <alignment vertical="center" wrapText="1"/>
    </xf>
    <xf numFmtId="0" fontId="4" fillId="7" borderId="0" xfId="0" applyNumberFormat="1" applyFont="1" applyFill="1" applyBorder="1" applyAlignment="1">
      <alignment vertical="center" wrapText="1"/>
    </xf>
    <xf numFmtId="0" fontId="4" fillId="7" borderId="5" xfId="0" applyNumberFormat="1" applyFont="1" applyFill="1" applyBorder="1" applyAlignment="1">
      <alignment vertical="center" wrapText="1"/>
    </xf>
    <xf numFmtId="0" fontId="4" fillId="7" borderId="7" xfId="0" applyNumberFormat="1" applyFont="1" applyFill="1" applyBorder="1" applyAlignment="1">
      <alignment vertical="center" wrapText="1"/>
    </xf>
    <xf numFmtId="0" fontId="4" fillId="7" borderId="8" xfId="0" applyNumberFormat="1" applyFont="1" applyFill="1" applyBorder="1" applyAlignment="1">
      <alignment vertical="center" wrapText="1"/>
    </xf>
    <xf numFmtId="0" fontId="8" fillId="3" borderId="9" xfId="0" applyNumberFormat="1" applyFont="1" applyFill="1" applyBorder="1" applyAlignment="1">
      <alignment horizontal="center" vertical="center" wrapText="1"/>
    </xf>
    <xf numFmtId="0" fontId="4" fillId="7" borderId="1" xfId="0" applyNumberFormat="1" applyFont="1" applyFill="1" applyBorder="1" applyAlignment="1">
      <alignment vertical="center" wrapText="1"/>
    </xf>
    <xf numFmtId="0" fontId="4" fillId="7" borderId="4" xfId="0" applyNumberFormat="1" applyFont="1" applyFill="1" applyBorder="1" applyAlignment="1">
      <alignment vertical="center" wrapText="1"/>
    </xf>
    <xf numFmtId="0" fontId="4" fillId="7" borderId="6" xfId="0" applyNumberFormat="1" applyFont="1" applyFill="1" applyBorder="1" applyAlignment="1">
      <alignment vertical="center" wrapText="1"/>
    </xf>
    <xf numFmtId="0" fontId="4" fillId="9" borderId="1" xfId="0" applyNumberFormat="1" applyFont="1" applyFill="1" applyBorder="1" applyAlignment="1">
      <alignment vertical="center" wrapText="1"/>
    </xf>
    <xf numFmtId="0" fontId="4" fillId="9" borderId="2" xfId="0" applyNumberFormat="1" applyFont="1" applyFill="1" applyBorder="1" applyAlignment="1">
      <alignment vertical="center" wrapText="1"/>
    </xf>
    <xf numFmtId="0" fontId="4" fillId="9" borderId="3" xfId="0" applyNumberFormat="1" applyFont="1" applyFill="1" applyBorder="1" applyAlignment="1">
      <alignment vertical="center" wrapText="1"/>
    </xf>
    <xf numFmtId="0" fontId="4" fillId="9" borderId="4" xfId="0" applyNumberFormat="1" applyFont="1" applyFill="1" applyBorder="1" applyAlignment="1">
      <alignment vertical="center" wrapText="1"/>
    </xf>
    <xf numFmtId="0" fontId="4" fillId="9" borderId="0" xfId="0" applyNumberFormat="1" applyFont="1" applyFill="1" applyBorder="1" applyAlignment="1">
      <alignment vertical="center" wrapText="1"/>
    </xf>
    <xf numFmtId="0" fontId="4" fillId="9" borderId="5" xfId="0" applyNumberFormat="1" applyFont="1" applyFill="1" applyBorder="1" applyAlignment="1">
      <alignment vertical="center" wrapText="1"/>
    </xf>
    <xf numFmtId="0" fontId="4" fillId="9" borderId="6" xfId="0" applyNumberFormat="1" applyFont="1" applyFill="1" applyBorder="1" applyAlignment="1">
      <alignment vertical="center" wrapText="1"/>
    </xf>
    <xf numFmtId="0" fontId="4" fillId="9" borderId="7" xfId="0" applyNumberFormat="1" applyFont="1" applyFill="1" applyBorder="1" applyAlignment="1">
      <alignment vertical="center" wrapText="1"/>
    </xf>
    <xf numFmtId="0" fontId="4" fillId="9" borderId="8" xfId="0" applyNumberFormat="1" applyFont="1" applyFill="1" applyBorder="1" applyAlignment="1">
      <alignment vertical="center" wrapText="1"/>
    </xf>
    <xf numFmtId="0" fontId="11" fillId="2" borderId="0" xfId="0" applyNumberFormat="1" applyFont="1" applyFill="1" applyBorder="1" applyAlignment="1">
      <alignment horizontal="center" vertical="center" wrapText="1"/>
    </xf>
    <xf numFmtId="0" fontId="9" fillId="7" borderId="1" xfId="0" applyNumberFormat="1" applyFont="1" applyFill="1" applyBorder="1" applyAlignment="1">
      <alignment vertical="top" wrapText="1"/>
    </xf>
    <xf numFmtId="0" fontId="9" fillId="7" borderId="2" xfId="0" applyNumberFormat="1" applyFont="1" applyFill="1" applyBorder="1" applyAlignment="1">
      <alignment vertical="top" wrapText="1"/>
    </xf>
    <xf numFmtId="0" fontId="4" fillId="7" borderId="2" xfId="0" applyNumberFormat="1" applyFont="1" applyFill="1" applyBorder="1" applyAlignment="1">
      <alignment vertical="top" wrapText="1"/>
    </xf>
    <xf numFmtId="0" fontId="4" fillId="7" borderId="3" xfId="0" applyNumberFormat="1" applyFont="1" applyFill="1" applyBorder="1" applyAlignment="1">
      <alignment vertical="top" wrapText="1"/>
    </xf>
    <xf numFmtId="0" fontId="9" fillId="7" borderId="4" xfId="0" applyNumberFormat="1" applyFont="1" applyFill="1" applyBorder="1" applyAlignment="1">
      <alignment vertical="top" wrapText="1"/>
    </xf>
    <xf numFmtId="0" fontId="9" fillId="7" borderId="0" xfId="0" applyNumberFormat="1" applyFont="1" applyFill="1" applyBorder="1" applyAlignment="1">
      <alignment vertical="top" wrapText="1"/>
    </xf>
    <xf numFmtId="0" fontId="4" fillId="7" borderId="0" xfId="0" applyNumberFormat="1" applyFont="1" applyFill="1" applyBorder="1" applyAlignment="1">
      <alignment vertical="top" wrapText="1"/>
    </xf>
    <xf numFmtId="0" fontId="4" fillId="7" borderId="5" xfId="0" applyNumberFormat="1" applyFont="1" applyFill="1" applyBorder="1" applyAlignment="1">
      <alignment vertical="top" wrapText="1"/>
    </xf>
    <xf numFmtId="0" fontId="9" fillId="7" borderId="6" xfId="0" applyNumberFormat="1" applyFont="1" applyFill="1" applyBorder="1" applyAlignment="1">
      <alignment vertical="top" wrapText="1"/>
    </xf>
    <xf numFmtId="0" fontId="9" fillId="7" borderId="7" xfId="0" applyNumberFormat="1" applyFont="1" applyFill="1" applyBorder="1" applyAlignment="1">
      <alignment vertical="top" wrapText="1"/>
    </xf>
    <xf numFmtId="0" fontId="4" fillId="7" borderId="7" xfId="0" applyNumberFormat="1" applyFont="1" applyFill="1" applyBorder="1" applyAlignment="1">
      <alignment vertical="top" wrapText="1"/>
    </xf>
    <xf numFmtId="0" fontId="4" fillId="7" borderId="8" xfId="0" applyNumberFormat="1" applyFont="1" applyFill="1" applyBorder="1" applyAlignment="1">
      <alignment vertical="top" wrapText="1"/>
    </xf>
    <xf numFmtId="0" fontId="1" fillId="2" borderId="0"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4" fillId="4" borderId="0" xfId="0" applyNumberFormat="1" applyFont="1" applyFill="1" applyBorder="1" applyAlignment="1">
      <alignment vertical="center"/>
    </xf>
    <xf numFmtId="0" fontId="4" fillId="4" borderId="0" xfId="0" applyNumberFormat="1" applyFont="1" applyFill="1" applyBorder="1" applyAlignment="1">
      <alignment horizontal="right" vertical="center"/>
    </xf>
    <xf numFmtId="0" fontId="12" fillId="0" borderId="0" xfId="0" applyNumberFormat="1" applyFont="1" applyFill="1" applyBorder="1" applyAlignment="1">
      <alignment horizontal="center" vertical="center"/>
    </xf>
    <xf numFmtId="0" fontId="13" fillId="0" borderId="0" xfId="0" applyNumberFormat="1" applyFont="1" applyFill="1" applyBorder="1" applyAlignment="1">
      <alignment horizontal="center" vertical="center"/>
    </xf>
    <xf numFmtId="0" fontId="1" fillId="5" borderId="0" xfId="0" applyNumberFormat="1" applyFont="1" applyFill="1" applyBorder="1" applyAlignment="1">
      <alignment vertical="center"/>
    </xf>
    <xf numFmtId="164" fontId="4" fillId="7" borderId="2" xfId="0" applyNumberFormat="1" applyFont="1" applyFill="1" applyBorder="1" applyAlignment="1">
      <alignment vertical="center" wrapText="1"/>
    </xf>
    <xf numFmtId="1" fontId="4" fillId="7" borderId="2" xfId="0" applyNumberFormat="1" applyFont="1" applyFill="1" applyBorder="1" applyAlignment="1">
      <alignment vertical="center" wrapText="1"/>
    </xf>
    <xf numFmtId="165" fontId="4" fillId="7" borderId="2" xfId="0" applyNumberFormat="1" applyFont="1" applyFill="1" applyBorder="1" applyAlignment="1">
      <alignment vertical="center" wrapText="1"/>
    </xf>
    <xf numFmtId="1" fontId="4" fillId="7" borderId="0" xfId="0" applyNumberFormat="1" applyFont="1" applyFill="1" applyBorder="1" applyAlignment="1">
      <alignment vertical="center" wrapText="1"/>
    </xf>
    <xf numFmtId="166" fontId="4" fillId="7" borderId="0" xfId="0" applyNumberFormat="1" applyFont="1" applyFill="1" applyBorder="1" applyAlignment="1">
      <alignment vertical="center" wrapText="1"/>
    </xf>
    <xf numFmtId="165" fontId="4" fillId="7" borderId="0" xfId="0" applyNumberFormat="1" applyFont="1" applyFill="1" applyBorder="1" applyAlignment="1">
      <alignment vertical="center" wrapText="1"/>
    </xf>
    <xf numFmtId="167" fontId="4" fillId="7" borderId="0" xfId="0" applyNumberFormat="1" applyFont="1" applyFill="1" applyBorder="1" applyAlignment="1">
      <alignment vertical="center" wrapText="1"/>
    </xf>
    <xf numFmtId="168" fontId="4" fillId="7" borderId="0" xfId="0" applyNumberFormat="1" applyFont="1" applyFill="1" applyBorder="1" applyAlignment="1">
      <alignment vertical="center" wrapText="1"/>
    </xf>
    <xf numFmtId="164" fontId="4" fillId="7" borderId="0" xfId="0" applyNumberFormat="1" applyFont="1" applyFill="1" applyBorder="1" applyAlignment="1">
      <alignment vertical="center" wrapText="1"/>
    </xf>
    <xf numFmtId="169" fontId="4" fillId="7" borderId="0" xfId="0" applyNumberFormat="1" applyFont="1" applyFill="1" applyBorder="1" applyAlignment="1">
      <alignment vertical="center" wrapText="1"/>
    </xf>
    <xf numFmtId="164" fontId="4" fillId="7" borderId="7" xfId="0" applyNumberFormat="1" applyFont="1" applyFill="1" applyBorder="1" applyAlignment="1">
      <alignment vertical="center" wrapText="1"/>
    </xf>
    <xf numFmtId="170" fontId="4" fillId="7" borderId="7" xfId="0" applyNumberFormat="1" applyFont="1" applyFill="1" applyBorder="1" applyAlignment="1">
      <alignment vertical="center" wrapText="1"/>
    </xf>
    <xf numFmtId="165" fontId="4" fillId="7" borderId="7" xfId="0" applyNumberFormat="1" applyFont="1" applyFill="1" applyBorder="1" applyAlignment="1">
      <alignment vertical="center" wrapText="1"/>
    </xf>
    <xf numFmtId="0" fontId="7" fillId="6" borderId="1" xfId="0" applyNumberFormat="1" applyFont="1" applyFill="1" applyBorder="1" applyAlignment="1">
      <alignment vertical="center" wrapText="1"/>
    </xf>
    <xf numFmtId="0" fontId="7" fillId="6" borderId="2" xfId="0" applyNumberFormat="1" applyFont="1" applyFill="1" applyBorder="1" applyAlignment="1">
      <alignment vertical="center" wrapText="1"/>
    </xf>
    <xf numFmtId="0" fontId="7" fillId="6" borderId="3" xfId="0" applyNumberFormat="1" applyFont="1" applyFill="1" applyBorder="1" applyAlignment="1">
      <alignment vertical="center" wrapText="1"/>
    </xf>
    <xf numFmtId="0" fontId="7" fillId="6" borderId="4" xfId="0" applyNumberFormat="1" applyFont="1" applyFill="1" applyBorder="1" applyAlignment="1">
      <alignment vertical="center" wrapText="1"/>
    </xf>
    <xf numFmtId="0" fontId="7" fillId="6" borderId="5" xfId="0" applyNumberFormat="1" applyFont="1" applyFill="1" applyBorder="1" applyAlignment="1">
      <alignment vertical="center" wrapText="1"/>
    </xf>
    <xf numFmtId="0" fontId="7" fillId="6" borderId="6" xfId="0" applyNumberFormat="1" applyFont="1" applyFill="1" applyBorder="1" applyAlignment="1">
      <alignment vertical="center" wrapText="1"/>
    </xf>
    <xf numFmtId="0" fontId="7" fillId="6" borderId="7" xfId="0" applyNumberFormat="1" applyFont="1" applyFill="1" applyBorder="1" applyAlignment="1">
      <alignment vertical="center" wrapText="1"/>
    </xf>
    <xf numFmtId="0" fontId="7" fillId="6" borderId="8" xfId="0" applyNumberFormat="1" applyFont="1" applyFill="1" applyBorder="1" applyAlignment="1">
      <alignment vertical="center" wrapText="1"/>
    </xf>
    <xf numFmtId="0" fontId="10" fillId="10" borderId="15" xfId="0" applyNumberFormat="1" applyFont="1" applyFill="1" applyBorder="1" applyAlignment="1">
      <alignment vertical="center" wrapText="1"/>
    </xf>
    <xf numFmtId="0" fontId="10" fillId="10" borderId="16" xfId="0" applyNumberFormat="1" applyFont="1" applyFill="1" applyBorder="1" applyAlignment="1">
      <alignment vertical="center" wrapText="1"/>
    </xf>
    <xf numFmtId="0" fontId="10" fillId="10" borderId="17" xfId="0" applyNumberFormat="1" applyFont="1" applyFill="1" applyBorder="1" applyAlignment="1">
      <alignment vertical="center" wrapText="1"/>
    </xf>
    <xf numFmtId="0" fontId="10" fillId="10" borderId="18" xfId="0" applyNumberFormat="1" applyFont="1" applyFill="1" applyBorder="1" applyAlignment="1">
      <alignment vertical="center" wrapText="1"/>
    </xf>
    <xf numFmtId="0" fontId="10" fillId="10" borderId="19" xfId="0" applyNumberFormat="1" applyFont="1" applyFill="1" applyBorder="1" applyAlignment="1">
      <alignment vertical="center" wrapText="1"/>
    </xf>
    <xf numFmtId="0" fontId="10" fillId="10" borderId="20" xfId="0" applyNumberFormat="1" applyFont="1" applyFill="1" applyBorder="1" applyAlignment="1">
      <alignment vertical="center" wrapText="1"/>
    </xf>
    <xf numFmtId="0" fontId="10" fillId="10" borderId="24" xfId="0" applyNumberFormat="1" applyFont="1" applyFill="1" applyBorder="1" applyAlignment="1">
      <alignment vertical="center" wrapText="1"/>
    </xf>
    <xf numFmtId="0" fontId="10" fillId="10" borderId="0" xfId="0" applyNumberFormat="1" applyFont="1" applyFill="1" applyBorder="1" applyAlignment="1">
      <alignment vertical="center" wrapText="1"/>
    </xf>
    <xf numFmtId="0" fontId="10" fillId="10" borderId="25" xfId="0" applyNumberFormat="1" applyFont="1" applyFill="1" applyBorder="1" applyAlignment="1">
      <alignment vertical="center" wrapText="1"/>
    </xf>
    <xf numFmtId="0" fontId="11" fillId="2" borderId="0" xfId="0" applyNumberFormat="1" applyFont="1" applyFill="1" applyBorder="1" applyAlignment="1">
      <alignment horizontal="center" vertical="center"/>
    </xf>
    <xf numFmtId="0" fontId="14" fillId="0" borderId="0" xfId="0" applyNumberFormat="1" applyFont="1" applyFill="1" applyBorder="1" applyAlignment="1">
      <alignment horizontal="center" vertical="center"/>
    </xf>
    <xf numFmtId="0" fontId="4" fillId="6" borderId="1" xfId="0" applyNumberFormat="1" applyFont="1" applyFill="1" applyBorder="1" applyAlignment="1">
      <alignment vertical="center" wrapText="1"/>
    </xf>
    <xf numFmtId="0" fontId="4" fillId="6" borderId="2" xfId="0" applyNumberFormat="1" applyFont="1" applyFill="1" applyBorder="1" applyAlignment="1">
      <alignment vertical="center" wrapText="1"/>
    </xf>
    <xf numFmtId="0" fontId="4" fillId="6" borderId="3" xfId="0" applyNumberFormat="1" applyFont="1" applyFill="1" applyBorder="1" applyAlignment="1">
      <alignment vertical="center" wrapText="1"/>
    </xf>
    <xf numFmtId="0" fontId="4" fillId="6" borderId="6" xfId="0" applyNumberFormat="1" applyFont="1" applyFill="1" applyBorder="1" applyAlignment="1">
      <alignment vertical="center" wrapText="1"/>
    </xf>
    <xf numFmtId="0" fontId="4" fillId="6" borderId="7" xfId="0" applyNumberFormat="1" applyFont="1" applyFill="1" applyBorder="1" applyAlignment="1">
      <alignment vertical="center" wrapText="1"/>
    </xf>
    <xf numFmtId="0" fontId="4" fillId="6" borderId="8" xfId="0" applyNumberFormat="1" applyFont="1" applyFill="1" applyBorder="1" applyAlignment="1">
      <alignment vertical="center" wrapText="1"/>
    </xf>
    <xf numFmtId="0" fontId="15" fillId="9" borderId="1" xfId="0" applyNumberFormat="1" applyFont="1" applyFill="1" applyBorder="1" applyAlignment="1">
      <alignment vertical="center" wrapText="1"/>
    </xf>
    <xf numFmtId="0" fontId="15" fillId="9" borderId="2" xfId="0" applyNumberFormat="1" applyFont="1" applyFill="1" applyBorder="1" applyAlignment="1">
      <alignment vertical="center" wrapText="1"/>
    </xf>
    <xf numFmtId="0" fontId="15" fillId="9" borderId="3" xfId="0" applyNumberFormat="1" applyFont="1" applyFill="1" applyBorder="1" applyAlignment="1">
      <alignment vertical="center" wrapText="1"/>
    </xf>
    <xf numFmtId="0" fontId="15" fillId="9" borderId="6" xfId="0" applyNumberFormat="1" applyFont="1" applyFill="1" applyBorder="1" applyAlignment="1">
      <alignment vertical="center" wrapText="1"/>
    </xf>
    <xf numFmtId="0" fontId="15" fillId="9" borderId="7" xfId="0" applyNumberFormat="1" applyFont="1" applyFill="1" applyBorder="1" applyAlignment="1">
      <alignment vertical="center" wrapText="1"/>
    </xf>
    <xf numFmtId="0" fontId="15" fillId="9" borderId="8" xfId="0" applyNumberFormat="1" applyFont="1" applyFill="1" applyBorder="1" applyAlignment="1">
      <alignment vertical="center" wrapText="1"/>
    </xf>
    <xf numFmtId="171" fontId="4" fillId="7" borderId="2" xfId="0" applyNumberFormat="1" applyFont="1" applyFill="1" applyBorder="1" applyAlignment="1">
      <alignment vertical="center" wrapText="1"/>
    </xf>
    <xf numFmtId="171" fontId="4" fillId="7" borderId="0" xfId="0" applyNumberFormat="1" applyFont="1" applyFill="1" applyBorder="1" applyAlignment="1">
      <alignment vertical="center" wrapText="1"/>
    </xf>
    <xf numFmtId="0" fontId="9" fillId="8" borderId="22" xfId="0" applyNumberFormat="1" applyFont="1" applyFill="1" applyBorder="1" applyAlignment="1">
      <alignment vertical="center" wrapText="1"/>
    </xf>
    <xf numFmtId="171" fontId="9" fillId="8" borderId="22" xfId="0" applyNumberFormat="1" applyFont="1" applyFill="1" applyBorder="1" applyAlignment="1">
      <alignment vertical="center" wrapText="1"/>
    </xf>
    <xf numFmtId="0" fontId="9" fillId="8" borderId="23" xfId="0" applyNumberFormat="1" applyFont="1" applyFill="1" applyBorder="1" applyAlignment="1">
      <alignment vertical="center" wrapText="1"/>
    </xf>
    <xf numFmtId="0" fontId="10" fillId="10" borderId="0" xfId="0" applyNumberFormat="1" applyFont="1" applyFill="1" applyBorder="1" applyAlignment="1">
      <alignment horizontal="center" vertical="center" wrapText="1"/>
    </xf>
    <xf numFmtId="0" fontId="8" fillId="3" borderId="26" xfId="0" applyNumberFormat="1" applyFont="1" applyFill="1" applyBorder="1" applyAlignment="1">
      <alignment horizontal="center" vertical="center" wrapText="1"/>
    </xf>
    <xf numFmtId="0" fontId="8" fillId="3" borderId="27" xfId="0" applyNumberFormat="1" applyFont="1" applyFill="1" applyBorder="1" applyAlignment="1">
      <alignment horizontal="center" vertical="center" wrapText="1"/>
    </xf>
    <xf numFmtId="0" fontId="8" fillId="3" borderId="28" xfId="0" applyNumberFormat="1" applyFont="1" applyFill="1" applyBorder="1" applyAlignment="1">
      <alignment horizontal="center" vertical="center" wrapText="1"/>
    </xf>
    <xf numFmtId="2" fontId="14" fillId="9" borderId="26" xfId="0" applyNumberFormat="1" applyFont="1" applyFill="1" applyBorder="1" applyAlignment="1">
      <alignment horizontal="center" vertical="center" wrapText="1"/>
    </xf>
    <xf numFmtId="0" fontId="14" fillId="9" borderId="27" xfId="0" applyNumberFormat="1" applyFont="1" applyFill="1" applyBorder="1" applyAlignment="1">
      <alignment horizontal="center" vertical="center" wrapText="1"/>
    </xf>
    <xf numFmtId="0" fontId="14" fillId="9" borderId="28" xfId="0" applyNumberFormat="1" applyFont="1" applyFill="1" applyBorder="1" applyAlignment="1">
      <alignment horizontal="center" vertical="center" wrapText="1"/>
    </xf>
    <xf numFmtId="0" fontId="14" fillId="9" borderId="29" xfId="0" applyNumberFormat="1" applyFont="1" applyFill="1" applyBorder="1" applyAlignment="1">
      <alignment horizontal="center" vertical="center" wrapText="1"/>
    </xf>
    <xf numFmtId="0" fontId="14" fillId="9" borderId="0" xfId="0" applyNumberFormat="1" applyFont="1" applyFill="1" applyBorder="1" applyAlignment="1">
      <alignment horizontal="center" vertical="center" wrapText="1"/>
    </xf>
    <xf numFmtId="0" fontId="14" fillId="9" borderId="30" xfId="0" applyNumberFormat="1" applyFont="1" applyFill="1" applyBorder="1" applyAlignment="1">
      <alignment horizontal="center" vertical="center" wrapText="1"/>
    </xf>
    <xf numFmtId="0" fontId="14" fillId="9" borderId="31" xfId="0" applyNumberFormat="1" applyFont="1" applyFill="1" applyBorder="1" applyAlignment="1">
      <alignment horizontal="center" vertical="center" wrapText="1"/>
    </xf>
    <xf numFmtId="0" fontId="14" fillId="9" borderId="32" xfId="0" applyNumberFormat="1" applyFont="1" applyFill="1" applyBorder="1" applyAlignment="1">
      <alignment horizontal="center" vertical="center" wrapText="1"/>
    </xf>
    <xf numFmtId="0" fontId="14" fillId="9" borderId="33" xfId="0" applyNumberFormat="1" applyFont="1" applyFill="1" applyBorder="1" applyAlignment="1">
      <alignment horizontal="center" vertical="center" wrapText="1"/>
    </xf>
    <xf numFmtId="49" fontId="14" fillId="9" borderId="26" xfId="0" applyNumberFormat="1" applyFont="1" applyFill="1" applyBorder="1" applyAlignment="1">
      <alignment horizontal="center" vertical="center" wrapText="1"/>
    </xf>
    <xf numFmtId="171" fontId="14" fillId="9" borderId="26" xfId="0" applyNumberFormat="1" applyFont="1" applyFill="1" applyBorder="1" applyAlignment="1">
      <alignment horizontal="center" vertical="center" wrapText="1"/>
    </xf>
    <xf numFmtId="0" fontId="9" fillId="7" borderId="1" xfId="0" applyNumberFormat="1" applyFont="1" applyFill="1" applyBorder="1" applyAlignment="1">
      <alignment vertical="center" wrapText="1"/>
    </xf>
    <xf numFmtId="0" fontId="9" fillId="7" borderId="2" xfId="0" applyNumberFormat="1" applyFont="1" applyFill="1" applyBorder="1" applyAlignment="1">
      <alignment vertical="center" wrapText="1"/>
    </xf>
    <xf numFmtId="0" fontId="9" fillId="7" borderId="4" xfId="0" applyNumberFormat="1" applyFont="1" applyFill="1" applyBorder="1" applyAlignment="1">
      <alignment vertical="center" wrapText="1"/>
    </xf>
    <xf numFmtId="0" fontId="9" fillId="7" borderId="0" xfId="0" applyNumberFormat="1" applyFont="1" applyFill="1" applyBorder="1" applyAlignment="1">
      <alignment vertical="center" wrapText="1"/>
    </xf>
    <xf numFmtId="0" fontId="9" fillId="7" borderId="6" xfId="0" applyNumberFormat="1" applyFont="1" applyFill="1" applyBorder="1" applyAlignment="1">
      <alignment vertical="center" wrapText="1"/>
    </xf>
    <xf numFmtId="0" fontId="9" fillId="7" borderId="7" xfId="0" applyNumberFormat="1" applyFont="1" applyFill="1" applyBorder="1" applyAlignment="1">
      <alignment vertical="center" wrapText="1"/>
    </xf>
    <xf numFmtId="0" fontId="1" fillId="5" borderId="39" xfId="0" applyNumberFormat="1" applyFont="1" applyFill="1" applyBorder="1" applyAlignment="1">
      <alignment vertical="center"/>
    </xf>
    <xf numFmtId="0" fontId="1" fillId="5" borderId="40" xfId="0" applyNumberFormat="1" applyFont="1" applyFill="1" applyBorder="1" applyAlignment="1">
      <alignment vertical="center"/>
    </xf>
    <xf numFmtId="0" fontId="16" fillId="7" borderId="2" xfId="0" applyNumberFormat="1" applyFont="1" applyFill="1" applyBorder="1" applyAlignment="1">
      <alignment vertical="top" wrapText="1"/>
    </xf>
    <xf numFmtId="171" fontId="16" fillId="7" borderId="2" xfId="0" applyNumberFormat="1" applyFont="1" applyFill="1" applyBorder="1" applyAlignment="1">
      <alignment vertical="top" wrapText="1"/>
    </xf>
    <xf numFmtId="0" fontId="16" fillId="7" borderId="3" xfId="0" applyNumberFormat="1" applyFont="1" applyFill="1" applyBorder="1" applyAlignment="1">
      <alignment vertical="top" wrapText="1"/>
    </xf>
    <xf numFmtId="0" fontId="16" fillId="7" borderId="19" xfId="0" applyNumberFormat="1" applyFont="1" applyFill="1" applyBorder="1" applyAlignment="1">
      <alignment vertical="top" wrapText="1"/>
    </xf>
    <xf numFmtId="171" fontId="16" fillId="7" borderId="19" xfId="0" applyNumberFormat="1" applyFont="1" applyFill="1" applyBorder="1" applyAlignment="1">
      <alignment vertical="top" wrapText="1"/>
    </xf>
    <xf numFmtId="0" fontId="16" fillId="7" borderId="45" xfId="0" applyNumberFormat="1" applyFont="1" applyFill="1" applyBorder="1" applyAlignment="1">
      <alignment vertical="top" wrapText="1"/>
    </xf>
    <xf numFmtId="171" fontId="4" fillId="7" borderId="0" xfId="0" applyNumberFormat="1" applyFont="1" applyFill="1" applyBorder="1" applyAlignment="1">
      <alignment vertical="top" wrapText="1"/>
    </xf>
    <xf numFmtId="0" fontId="4" fillId="7" borderId="43" xfId="0" applyNumberFormat="1" applyFont="1" applyFill="1" applyBorder="1" applyAlignment="1">
      <alignment horizontal="center" vertical="top" wrapText="1"/>
    </xf>
    <xf numFmtId="171" fontId="4" fillId="7" borderId="43" xfId="0" applyNumberFormat="1" applyFont="1" applyFill="1" applyBorder="1" applyAlignment="1">
      <alignment horizontal="center" vertical="top" wrapText="1"/>
    </xf>
    <xf numFmtId="0" fontId="4" fillId="7" borderId="47" xfId="0" applyNumberFormat="1" applyFont="1" applyFill="1" applyBorder="1" applyAlignment="1">
      <alignment horizontal="center" vertical="top" wrapText="1"/>
    </xf>
    <xf numFmtId="0" fontId="9" fillId="8" borderId="22" xfId="0" applyNumberFormat="1" applyFont="1" applyFill="1" applyBorder="1" applyAlignment="1">
      <alignment vertical="top" wrapText="1"/>
    </xf>
    <xf numFmtId="171" fontId="9" fillId="8" borderId="22" xfId="0" applyNumberFormat="1" applyFont="1" applyFill="1" applyBorder="1" applyAlignment="1">
      <alignment vertical="top" wrapText="1"/>
    </xf>
    <xf numFmtId="0" fontId="9" fillId="8" borderId="23" xfId="0" applyNumberFormat="1" applyFont="1" applyFill="1" applyBorder="1" applyAlignment="1">
      <alignment vertical="top" wrapText="1"/>
    </xf>
  </cellXfs>
  <cellStyles count="1">
    <cellStyle name="Normal" xfId="0" builtinId="0"/>
  </cellStyles>
  <dxfs count="4">
    <dxf>
      <font>
        <b/>
        <color rgb="FF2E7D5B"/>
      </font>
      <fill>
        <patternFill patternType="solid">
          <bgColor rgb="FFDFF1E8"/>
        </patternFill>
      </fill>
    </dxf>
    <dxf>
      <font>
        <b/>
        <color rgb="FFB43C3C"/>
      </font>
      <fill>
        <patternFill patternType="solid">
          <bgColor rgb="FFF7DEDE"/>
        </patternFill>
      </fill>
    </dxf>
    <dxf>
      <font>
        <b/>
        <color rgb="FFB43C3C"/>
      </font>
      <fill>
        <patternFill patternType="solid">
          <bgColor rgb="FFF7DEDE"/>
        </patternFill>
      </fill>
    </dxf>
    <dxf>
      <font>
        <b/>
        <color rgb="FFB43C3C"/>
      </font>
      <fill>
        <patternFill patternType="solid">
          <bgColor rgb="FFF7DED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US"/>
              <a:t>FY2020 Revenue by Business Segment</a:t>
            </a:r>
          </a:p>
        </c:rich>
      </c:tx>
      <c:layout/>
      <c:overlay val="0"/>
    </c:title>
    <c:autoTitleDeleted val="0"/>
    <c:plotArea>
      <c:layout/>
      <c:barChart>
        <c:barDir val="col"/>
        <c:grouping val="clustered"/>
        <c:varyColors val="0"/>
        <c:ser>
          <c:idx val="0"/>
          <c:order val="0"/>
          <c:tx>
            <c:v>Revenue mix</c:v>
          </c:tx>
          <c:invertIfNegative val="1"/>
          <c:cat>
            <c:strRef>
              <c:f>'01_Business_Case'!$F$26:$F$28</c:f>
              <c:strCache>
                <c:ptCount val="3"/>
                <c:pt idx="0">
                  <c:v>e-Powertrain Modules</c:v>
                </c:pt>
                <c:pt idx="1">
                  <c:v>Battery Management &amp; Power Electronics</c:v>
                </c:pt>
                <c:pt idx="2">
                  <c:v>Thermal Management</c:v>
                </c:pt>
              </c:strCache>
            </c:strRef>
          </c:cat>
          <c:val>
            <c:numRef>
              <c:f>'01_Business_Case'!$G$26:$G$28</c:f>
              <c:numCache>
                <c:formatCode>0%</c:formatCode>
                <c:ptCount val="3"/>
                <c:pt idx="0">
                  <c:v>0.44</c:v>
                </c:pt>
                <c:pt idx="1">
                  <c:v>0.31</c:v>
                </c:pt>
                <c:pt idx="2">
                  <c:v>0.25</c:v>
                </c:pt>
              </c:numCache>
            </c:numRef>
          </c:val>
          <c:extLst>
            <c:ext xmlns:c16="http://schemas.microsoft.com/office/drawing/2014/chart" uri="{C3380CC4-5D6E-409C-BE32-E72D297353CC}">
              <c16:uniqueId val="{00000000-A1C3-4C51-8150-827566CBF81E}"/>
            </c:ext>
          </c:extLst>
        </c:ser>
        <c:ser>
          <c:idx val="1"/>
          <c:order val="1"/>
          <c:tx>
            <c:v>Revenue</c:v>
          </c:tx>
          <c:invertIfNegative val="1"/>
          <c:cat>
            <c:strRef>
              <c:f>'01_Business_Case'!$F$26:$F$28</c:f>
              <c:strCache>
                <c:ptCount val="3"/>
                <c:pt idx="0">
                  <c:v>e-Powertrain Modules</c:v>
                </c:pt>
                <c:pt idx="1">
                  <c:v>Battery Management &amp; Power Electronics</c:v>
                </c:pt>
                <c:pt idx="2">
                  <c:v>Thermal Management</c:v>
                </c:pt>
              </c:strCache>
            </c:strRef>
          </c:cat>
          <c:val>
            <c:numRef>
              <c:f>'01_Business_Case'!$H$26:$H$28</c:f>
              <c:numCache>
                <c:formatCode>\$0.000" bn"</c:formatCode>
                <c:ptCount val="3"/>
                <c:pt idx="0">
                  <c:v>3.6960000000000002</c:v>
                </c:pt>
                <c:pt idx="1">
                  <c:v>2.6040000000000001</c:v>
                </c:pt>
                <c:pt idx="2">
                  <c:v>2.1</c:v>
                </c:pt>
              </c:numCache>
            </c:numRef>
          </c:val>
          <c:extLst>
            <c:ext xmlns:c16="http://schemas.microsoft.com/office/drawing/2014/chart" uri="{C3380CC4-5D6E-409C-BE32-E72D297353CC}">
              <c16:uniqueId val="{00000001-A1C3-4C51-8150-827566CBF81E}"/>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US"/>
              <a:t>Current Competitive Pressure by Force</a:t>
            </a:r>
          </a:p>
        </c:rich>
      </c:tx>
      <c:layout/>
      <c:overlay val="0"/>
    </c:title>
    <c:autoTitleDeleted val="0"/>
    <c:plotArea>
      <c:layout/>
      <c:barChart>
        <c:barDir val="col"/>
        <c:grouping val="clustered"/>
        <c:varyColors val="0"/>
        <c:ser>
          <c:idx val="0"/>
          <c:order val="0"/>
          <c:tx>
            <c:v>Current</c:v>
          </c:tx>
          <c:invertIfNegative val="1"/>
          <c:cat>
            <c:strRef>
              <c:f>'04_Executive_Dashboard'!$A$15:$A$19</c:f>
              <c:strCache>
                <c:ptCount val="5"/>
                <c:pt idx="0">
                  <c:v>Competitive Rivalry</c:v>
                </c:pt>
                <c:pt idx="1">
                  <c:v>Threat of New Entrants</c:v>
                </c:pt>
                <c:pt idx="2">
                  <c:v>Supplier Power</c:v>
                </c:pt>
                <c:pt idx="3">
                  <c:v>Buyer Power</c:v>
                </c:pt>
                <c:pt idx="4">
                  <c:v>Threat of Substitutes</c:v>
                </c:pt>
              </c:strCache>
            </c:strRef>
          </c:cat>
          <c:val>
            <c:numRef>
              <c:f>'04_Executive_Dashboard'!$B$15:$B$19</c:f>
              <c:numCache>
                <c:formatCode>0.00</c:formatCode>
                <c:ptCount val="5"/>
                <c:pt idx="0">
                  <c:v>3.875</c:v>
                </c:pt>
                <c:pt idx="1">
                  <c:v>2.1749999999999998</c:v>
                </c:pt>
                <c:pt idx="2">
                  <c:v>4.125</c:v>
                </c:pt>
                <c:pt idx="3">
                  <c:v>3.875</c:v>
                </c:pt>
                <c:pt idx="4">
                  <c:v>2.85</c:v>
                </c:pt>
              </c:numCache>
            </c:numRef>
          </c:val>
          <c:extLst>
            <c:ext xmlns:c16="http://schemas.microsoft.com/office/drawing/2014/chart" uri="{C3380CC4-5D6E-409C-BE32-E72D297353CC}">
              <c16:uniqueId val="{00000000-D51C-4CC6-9AEC-6314F07464C4}"/>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00"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US"/>
              <a:t>Current Pressure vs. 3-Year Outlook</a:t>
            </a:r>
          </a:p>
        </c:rich>
      </c:tx>
      <c:layout/>
      <c:overlay val="0"/>
    </c:title>
    <c:autoTitleDeleted val="0"/>
    <c:plotArea>
      <c:layout/>
      <c:barChart>
        <c:barDir val="col"/>
        <c:grouping val="clustered"/>
        <c:varyColors val="0"/>
        <c:ser>
          <c:idx val="0"/>
          <c:order val="0"/>
          <c:tx>
            <c:v>Current</c:v>
          </c:tx>
          <c:invertIfNegative val="1"/>
          <c:cat>
            <c:strRef>
              <c:f>'04_Executive_Dashboard'!$A$24:$A$28</c:f>
              <c:strCache>
                <c:ptCount val="5"/>
                <c:pt idx="0">
                  <c:v>Competitive Rivalry</c:v>
                </c:pt>
                <c:pt idx="1">
                  <c:v>Threat of New Entrants</c:v>
                </c:pt>
                <c:pt idx="2">
                  <c:v>Supplier Power</c:v>
                </c:pt>
                <c:pt idx="3">
                  <c:v>Buyer Power</c:v>
                </c:pt>
                <c:pt idx="4">
                  <c:v>Threat of Substitutes</c:v>
                </c:pt>
              </c:strCache>
            </c:strRef>
          </c:cat>
          <c:val>
            <c:numRef>
              <c:f>'04_Executive_Dashboard'!$B$24:$B$28</c:f>
              <c:numCache>
                <c:formatCode>0.00</c:formatCode>
                <c:ptCount val="5"/>
                <c:pt idx="0">
                  <c:v>3.875</c:v>
                </c:pt>
                <c:pt idx="1">
                  <c:v>2.1749999999999998</c:v>
                </c:pt>
                <c:pt idx="2">
                  <c:v>4.125</c:v>
                </c:pt>
                <c:pt idx="3">
                  <c:v>3.875</c:v>
                </c:pt>
                <c:pt idx="4">
                  <c:v>2.85</c:v>
                </c:pt>
              </c:numCache>
            </c:numRef>
          </c:val>
          <c:extLst>
            <c:ext xmlns:c16="http://schemas.microsoft.com/office/drawing/2014/chart" uri="{C3380CC4-5D6E-409C-BE32-E72D297353CC}">
              <c16:uniqueId val="{00000000-CD92-4ADA-8C0B-EEA316089F83}"/>
            </c:ext>
          </c:extLst>
        </c:ser>
        <c:ser>
          <c:idx val="1"/>
          <c:order val="1"/>
          <c:tx>
            <c:v>3-Year Outlook</c:v>
          </c:tx>
          <c:invertIfNegative val="1"/>
          <c:cat>
            <c:strRef>
              <c:f>'04_Executive_Dashboard'!$A$24:$A$28</c:f>
              <c:strCache>
                <c:ptCount val="5"/>
                <c:pt idx="0">
                  <c:v>Competitive Rivalry</c:v>
                </c:pt>
                <c:pt idx="1">
                  <c:v>Threat of New Entrants</c:v>
                </c:pt>
                <c:pt idx="2">
                  <c:v>Supplier Power</c:v>
                </c:pt>
                <c:pt idx="3">
                  <c:v>Buyer Power</c:v>
                </c:pt>
                <c:pt idx="4">
                  <c:v>Threat of Substitutes</c:v>
                </c:pt>
              </c:strCache>
            </c:strRef>
          </c:cat>
          <c:val>
            <c:numRef>
              <c:f>'04_Executive_Dashboard'!$C$24:$C$28</c:f>
              <c:numCache>
                <c:formatCode>0.00</c:formatCode>
                <c:ptCount val="5"/>
                <c:pt idx="0">
                  <c:v>4.1850000000000005</c:v>
                </c:pt>
                <c:pt idx="1">
                  <c:v>2.66</c:v>
                </c:pt>
                <c:pt idx="2">
                  <c:v>3.76</c:v>
                </c:pt>
                <c:pt idx="3">
                  <c:v>4.2299999999999995</c:v>
                </c:pt>
                <c:pt idx="4">
                  <c:v>3.625</c:v>
                </c:pt>
              </c:numCache>
            </c:numRef>
          </c:val>
          <c:extLst>
            <c:ext xmlns:c16="http://schemas.microsoft.com/office/drawing/2014/chart" uri="{C3380CC4-5D6E-409C-BE32-E72D297353CC}">
              <c16:uniqueId val="{00000001-CD92-4ADA-8C0B-EEA316089F83}"/>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00" sourceLinked="1"/>
        <c:majorTickMark val="none"/>
        <c:minorTickMark val="none"/>
        <c:tickLblPos val="nextTo"/>
        <c:crossAx val="48650112"/>
        <c:crosses val="autoZero"/>
        <c:crossBetween val="between"/>
      </c:valAx>
    </c:plotArea>
    <c:legend>
      <c:legendPos val="b"/>
      <c:layout/>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0</xdr:colOff>
      <xdr:row>31</xdr:row>
      <xdr:rowOff>0</xdr:rowOff>
    </xdr:from>
    <xdr:to>
      <xdr:col>5</xdr:col>
      <xdr:colOff>0</xdr:colOff>
      <xdr:row>46</xdr:row>
      <xdr:rowOff>0</xdr:rowOff>
    </xdr:to>
    <xdr:graphicFrame macro="">
      <xdr:nvGraphicFramePr>
        <xdr:cNvPr id="2"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12</xdr:row>
      <xdr:rowOff>0</xdr:rowOff>
    </xdr:from>
    <xdr:to>
      <xdr:col>19</xdr:col>
      <xdr:colOff>0</xdr:colOff>
      <xdr:row>28</xdr:row>
      <xdr:rowOff>0</xdr:rowOff>
    </xdr:to>
    <xdr:graphicFrame macro="">
      <xdr:nvGraphicFramePr>
        <xdr:cNvPr id="2"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29</xdr:row>
      <xdr:rowOff>0</xdr:rowOff>
    </xdr:from>
    <xdr:to>
      <xdr:col>19</xdr:col>
      <xdr:colOff>0</xdr:colOff>
      <xdr:row>45</xdr:row>
      <xdr:rowOff>0</xdr:rowOff>
    </xdr:to>
    <xdr:graphicFrame macro="">
      <xdr:nvGraphicFramePr>
        <xdr:cNvPr id="3"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0"/>
  <sheetViews>
    <sheetView workbookViewId="0">
      <selection sqref="A1:L1"/>
    </sheetView>
  </sheetViews>
  <sheetFormatPr defaultRowHeight="14"/>
  <cols>
    <col min="1" max="1" width="16" customWidth="1"/>
    <col min="2" max="2" width="15" customWidth="1"/>
    <col min="3" max="12" width="12" customWidth="1"/>
  </cols>
  <sheetData>
    <row r="1" spans="1:21" ht="17.399999999999999" customHeight="1">
      <c r="A1" s="144" t="s">
        <v>0</v>
      </c>
      <c r="B1" s="144"/>
      <c r="C1" s="144"/>
      <c r="D1" s="144"/>
      <c r="E1" s="144"/>
      <c r="F1" s="144"/>
      <c r="G1" s="144"/>
      <c r="H1" s="144"/>
      <c r="I1" s="144"/>
      <c r="J1" s="144"/>
      <c r="K1" s="144"/>
      <c r="L1" s="144"/>
      <c r="M1" s="9"/>
      <c r="N1" s="9"/>
      <c r="O1" s="9"/>
      <c r="P1" s="9"/>
      <c r="Q1" s="9"/>
      <c r="R1" s="9"/>
      <c r="S1" s="9"/>
      <c r="T1" s="9"/>
      <c r="U1" s="9"/>
    </row>
    <row r="2" spans="1:21" ht="22.65" customHeight="1">
      <c r="A2" s="145" t="s">
        <v>1</v>
      </c>
      <c r="B2" s="145"/>
      <c r="C2" s="145"/>
      <c r="D2" s="145"/>
      <c r="E2" s="145"/>
      <c r="F2" s="145"/>
      <c r="G2" s="145"/>
      <c r="H2" s="145"/>
      <c r="I2" s="145"/>
      <c r="J2" s="145"/>
      <c r="K2" s="145"/>
      <c r="L2" s="145"/>
      <c r="M2" s="9"/>
      <c r="N2" s="9"/>
      <c r="O2" s="9"/>
      <c r="P2" s="9"/>
      <c r="Q2" s="9"/>
      <c r="R2" s="9"/>
      <c r="S2" s="9"/>
      <c r="T2" s="9"/>
      <c r="U2" s="9"/>
    </row>
    <row r="3" spans="1:21" ht="14.65" customHeight="1">
      <c r="A3" s="146" t="s">
        <v>2</v>
      </c>
      <c r="B3" s="146"/>
      <c r="C3" s="146"/>
      <c r="D3" s="146"/>
      <c r="E3" s="146"/>
      <c r="F3" s="146"/>
      <c r="G3" s="147" t="s">
        <v>3</v>
      </c>
      <c r="H3" s="147"/>
      <c r="I3" s="147"/>
      <c r="J3" s="147"/>
      <c r="K3" s="147"/>
      <c r="L3" s="147"/>
      <c r="M3" s="9"/>
      <c r="N3" s="9"/>
      <c r="O3" s="9"/>
      <c r="P3" s="9"/>
      <c r="Q3" s="9"/>
      <c r="R3" s="9"/>
      <c r="S3" s="9"/>
      <c r="T3" s="9"/>
      <c r="U3" s="9"/>
    </row>
    <row r="4" spans="1:21">
      <c r="A4" s="10"/>
      <c r="B4" s="10"/>
      <c r="C4" s="10"/>
      <c r="D4" s="10"/>
      <c r="E4" s="10"/>
      <c r="F4" s="10"/>
      <c r="G4" s="10"/>
      <c r="H4" s="10"/>
      <c r="I4" s="10"/>
      <c r="J4" s="10"/>
      <c r="K4" s="10"/>
      <c r="L4" s="10"/>
      <c r="M4" s="9"/>
      <c r="N4" s="9"/>
      <c r="O4" s="9"/>
      <c r="P4" s="9"/>
      <c r="Q4" s="9"/>
      <c r="R4" s="9"/>
      <c r="S4" s="9"/>
      <c r="T4" s="9"/>
      <c r="U4" s="9"/>
    </row>
    <row r="5" spans="1:21" ht="25.4" customHeight="1">
      <c r="A5" s="148" t="s">
        <v>4</v>
      </c>
      <c r="B5" s="148"/>
      <c r="C5" s="148"/>
      <c r="D5" s="148"/>
      <c r="E5" s="148"/>
      <c r="F5" s="148"/>
      <c r="G5" s="148"/>
      <c r="H5" s="148"/>
      <c r="I5" s="148"/>
      <c r="J5" s="148"/>
      <c r="K5" s="148"/>
      <c r="L5" s="148"/>
      <c r="M5" s="9"/>
      <c r="N5" s="9"/>
      <c r="O5" s="9"/>
      <c r="P5" s="9"/>
      <c r="Q5" s="9"/>
      <c r="R5" s="9"/>
      <c r="S5" s="9"/>
      <c r="T5" s="9"/>
      <c r="U5" s="9"/>
    </row>
    <row r="6" spans="1:21" ht="16" customHeight="1">
      <c r="A6" s="149" t="s">
        <v>5</v>
      </c>
      <c r="B6" s="149"/>
      <c r="C6" s="149"/>
      <c r="D6" s="149"/>
      <c r="E6" s="149"/>
      <c r="F6" s="149"/>
      <c r="G6" s="149"/>
      <c r="H6" s="149"/>
      <c r="I6" s="149"/>
      <c r="J6" s="149"/>
      <c r="K6" s="149"/>
      <c r="L6" s="149"/>
      <c r="M6" s="9"/>
      <c r="N6" s="9"/>
      <c r="O6" s="9"/>
      <c r="P6" s="9"/>
      <c r="Q6" s="9"/>
      <c r="R6" s="9"/>
      <c r="S6" s="9"/>
      <c r="T6" s="9"/>
      <c r="U6" s="9"/>
    </row>
    <row r="7" spans="1:21">
      <c r="A7" s="10"/>
      <c r="B7" s="10"/>
      <c r="C7" s="10"/>
      <c r="D7" s="10"/>
      <c r="E7" s="10"/>
      <c r="F7" s="10"/>
      <c r="G7" s="10"/>
      <c r="H7" s="10"/>
      <c r="I7" s="10"/>
      <c r="J7" s="10"/>
      <c r="K7" s="10"/>
      <c r="L7" s="10"/>
      <c r="M7" s="9"/>
      <c r="N7" s="9"/>
      <c r="O7" s="9"/>
      <c r="P7" s="9"/>
      <c r="Q7" s="9"/>
      <c r="R7" s="9"/>
      <c r="S7" s="9"/>
      <c r="T7" s="9"/>
      <c r="U7" s="9"/>
    </row>
    <row r="8" spans="1:21" ht="16" customHeight="1">
      <c r="A8" s="150" t="s">
        <v>6</v>
      </c>
      <c r="B8" s="150"/>
      <c r="C8" s="150"/>
      <c r="D8" s="150"/>
      <c r="E8" s="150"/>
      <c r="F8" s="150"/>
      <c r="G8" s="150"/>
      <c r="H8" s="150"/>
      <c r="I8" s="150"/>
      <c r="J8" s="150"/>
      <c r="K8" s="150"/>
      <c r="L8" s="150"/>
      <c r="M8" s="9"/>
      <c r="N8" s="9"/>
      <c r="O8" s="9"/>
      <c r="P8" s="9"/>
      <c r="Q8" s="9"/>
      <c r="R8" s="9"/>
      <c r="S8" s="9"/>
      <c r="T8" s="9"/>
      <c r="U8" s="9"/>
    </row>
    <row r="9" spans="1:21" ht="16" customHeight="1">
      <c r="A9" s="151" t="s">
        <v>7</v>
      </c>
      <c r="B9" s="151"/>
      <c r="C9" s="151"/>
      <c r="D9" s="151"/>
      <c r="E9" s="151"/>
      <c r="F9" s="151"/>
      <c r="G9" s="151"/>
      <c r="H9" s="151"/>
      <c r="I9" s="151"/>
      <c r="J9" s="151"/>
      <c r="K9" s="151"/>
      <c r="L9" s="151"/>
      <c r="M9" s="9"/>
      <c r="N9" s="9"/>
      <c r="O9" s="9"/>
      <c r="P9" s="9"/>
      <c r="Q9" s="9"/>
      <c r="R9" s="9"/>
      <c r="S9" s="9"/>
      <c r="T9" s="9"/>
      <c r="U9" s="9"/>
    </row>
    <row r="10" spans="1:21" ht="16" customHeight="1">
      <c r="A10" s="151"/>
      <c r="B10" s="151"/>
      <c r="C10" s="151"/>
      <c r="D10" s="151"/>
      <c r="E10" s="151"/>
      <c r="F10" s="151"/>
      <c r="G10" s="151"/>
      <c r="H10" s="151"/>
      <c r="I10" s="151"/>
      <c r="J10" s="151"/>
      <c r="K10" s="151"/>
      <c r="L10" s="151"/>
      <c r="M10" s="9"/>
      <c r="N10" s="9"/>
      <c r="O10" s="9"/>
      <c r="P10" s="9"/>
      <c r="Q10" s="9"/>
      <c r="R10" s="9"/>
      <c r="S10" s="9"/>
      <c r="T10" s="9"/>
      <c r="U10" s="9"/>
    </row>
    <row r="11" spans="1:21" ht="16" customHeight="1">
      <c r="A11" s="151"/>
      <c r="B11" s="151"/>
      <c r="C11" s="151"/>
      <c r="D11" s="151"/>
      <c r="E11" s="151"/>
      <c r="F11" s="151"/>
      <c r="G11" s="151"/>
      <c r="H11" s="151"/>
      <c r="I11" s="151"/>
      <c r="J11" s="151"/>
      <c r="K11" s="151"/>
      <c r="L11" s="151"/>
      <c r="M11" s="9"/>
      <c r="N11" s="9"/>
      <c r="O11" s="9"/>
      <c r="P11" s="9"/>
      <c r="Q11" s="9"/>
      <c r="R11" s="9"/>
      <c r="S11" s="9"/>
      <c r="T11" s="9"/>
      <c r="U11" s="9"/>
    </row>
    <row r="12" spans="1:21">
      <c r="A12" s="10"/>
      <c r="B12" s="10"/>
      <c r="C12" s="10"/>
      <c r="D12" s="10"/>
      <c r="E12" s="10"/>
      <c r="F12" s="10"/>
      <c r="G12" s="10"/>
      <c r="H12" s="10"/>
      <c r="I12" s="10"/>
      <c r="J12" s="10"/>
      <c r="K12" s="10"/>
      <c r="L12" s="10"/>
      <c r="M12" s="9"/>
      <c r="N12" s="9"/>
      <c r="O12" s="9"/>
      <c r="P12" s="9"/>
      <c r="Q12" s="9"/>
      <c r="R12" s="9"/>
      <c r="S12" s="9"/>
      <c r="T12" s="9"/>
      <c r="U12" s="9"/>
    </row>
    <row r="13" spans="1:21" ht="16" customHeight="1">
      <c r="A13" s="150" t="s">
        <v>8</v>
      </c>
      <c r="B13" s="150"/>
      <c r="C13" s="150"/>
      <c r="D13" s="150"/>
      <c r="E13" s="150"/>
      <c r="F13" s="150"/>
      <c r="G13" s="150"/>
      <c r="H13" s="150"/>
      <c r="I13" s="150"/>
      <c r="J13" s="150"/>
      <c r="K13" s="150"/>
      <c r="L13" s="150"/>
      <c r="M13" s="9"/>
      <c r="N13" s="9"/>
      <c r="O13" s="9"/>
      <c r="P13" s="9"/>
      <c r="Q13" s="9"/>
      <c r="R13" s="9"/>
      <c r="S13" s="9"/>
      <c r="T13" s="9"/>
      <c r="U13" s="9"/>
    </row>
    <row r="14" spans="1:21" ht="22.65" customHeight="1">
      <c r="A14" s="160" t="s">
        <v>9</v>
      </c>
      <c r="B14" s="152" t="s">
        <v>10</v>
      </c>
      <c r="C14" s="152" t="s">
        <v>10</v>
      </c>
      <c r="D14" s="152"/>
      <c r="E14" s="152"/>
      <c r="F14" s="152"/>
      <c r="G14" s="152"/>
      <c r="H14" s="152"/>
      <c r="I14" s="152" t="s">
        <v>11</v>
      </c>
      <c r="J14" s="152"/>
      <c r="K14" s="152"/>
      <c r="L14" s="153"/>
      <c r="M14" s="9"/>
      <c r="N14" s="9"/>
      <c r="O14" s="9"/>
      <c r="P14" s="9"/>
      <c r="Q14" s="9"/>
      <c r="R14" s="9"/>
      <c r="S14" s="9"/>
      <c r="T14" s="9"/>
      <c r="U14" s="9"/>
    </row>
    <row r="15" spans="1:21" ht="20" customHeight="1">
      <c r="A15" s="174" t="s">
        <v>12</v>
      </c>
      <c r="B15" s="175" t="s">
        <v>13</v>
      </c>
      <c r="C15" s="176" t="s">
        <v>13</v>
      </c>
      <c r="D15" s="176"/>
      <c r="E15" s="176"/>
      <c r="F15" s="176"/>
      <c r="G15" s="176"/>
      <c r="H15" s="176"/>
      <c r="I15" s="176" t="s">
        <v>14</v>
      </c>
      <c r="J15" s="176"/>
      <c r="K15" s="176"/>
      <c r="L15" s="177"/>
      <c r="M15" s="9"/>
      <c r="N15" s="9"/>
      <c r="O15" s="9"/>
      <c r="P15" s="9"/>
      <c r="Q15" s="9"/>
      <c r="R15" s="9"/>
      <c r="S15" s="9"/>
      <c r="T15" s="9"/>
      <c r="U15" s="9"/>
    </row>
    <row r="16" spans="1:21" ht="20" customHeight="1">
      <c r="A16" s="178" t="s">
        <v>15</v>
      </c>
      <c r="B16" s="179" t="s">
        <v>16</v>
      </c>
      <c r="C16" s="180" t="s">
        <v>16</v>
      </c>
      <c r="D16" s="180"/>
      <c r="E16" s="180"/>
      <c r="F16" s="180"/>
      <c r="G16" s="180"/>
      <c r="H16" s="180"/>
      <c r="I16" s="180" t="s">
        <v>17</v>
      </c>
      <c r="J16" s="180"/>
      <c r="K16" s="180"/>
      <c r="L16" s="181"/>
      <c r="M16" s="9"/>
      <c r="N16" s="9"/>
      <c r="O16" s="9"/>
      <c r="P16" s="9"/>
      <c r="Q16" s="9"/>
      <c r="R16" s="9"/>
      <c r="S16" s="9"/>
      <c r="T16" s="9"/>
      <c r="U16" s="9"/>
    </row>
    <row r="17" spans="1:21" ht="20" customHeight="1">
      <c r="A17" s="178" t="s">
        <v>18</v>
      </c>
      <c r="B17" s="179" t="s">
        <v>19</v>
      </c>
      <c r="C17" s="180" t="s">
        <v>19</v>
      </c>
      <c r="D17" s="180"/>
      <c r="E17" s="180"/>
      <c r="F17" s="180"/>
      <c r="G17" s="180"/>
      <c r="H17" s="180"/>
      <c r="I17" s="180" t="s">
        <v>20</v>
      </c>
      <c r="J17" s="180"/>
      <c r="K17" s="180"/>
      <c r="L17" s="181"/>
      <c r="M17" s="9"/>
      <c r="N17" s="9"/>
      <c r="O17" s="9"/>
      <c r="P17" s="9"/>
      <c r="Q17" s="9"/>
      <c r="R17" s="9"/>
      <c r="S17" s="9"/>
      <c r="T17" s="9"/>
      <c r="U17" s="9"/>
    </row>
    <row r="18" spans="1:21" ht="20" customHeight="1">
      <c r="A18" s="178" t="s">
        <v>21</v>
      </c>
      <c r="B18" s="179" t="s">
        <v>22</v>
      </c>
      <c r="C18" s="180" t="s">
        <v>22</v>
      </c>
      <c r="D18" s="180"/>
      <c r="E18" s="180"/>
      <c r="F18" s="180"/>
      <c r="G18" s="180"/>
      <c r="H18" s="180"/>
      <c r="I18" s="180" t="s">
        <v>23</v>
      </c>
      <c r="J18" s="180"/>
      <c r="K18" s="180"/>
      <c r="L18" s="181"/>
      <c r="M18" s="9"/>
      <c r="N18" s="9"/>
      <c r="O18" s="9"/>
      <c r="P18" s="9"/>
      <c r="Q18" s="9"/>
      <c r="R18" s="9"/>
      <c r="S18" s="9"/>
      <c r="T18" s="9"/>
      <c r="U18" s="9"/>
    </row>
    <row r="19" spans="1:21" ht="20" customHeight="1">
      <c r="A19" s="182" t="s">
        <v>24</v>
      </c>
      <c r="B19" s="183" t="s">
        <v>25</v>
      </c>
      <c r="C19" s="184" t="s">
        <v>25</v>
      </c>
      <c r="D19" s="184"/>
      <c r="E19" s="184"/>
      <c r="F19" s="184"/>
      <c r="G19" s="184"/>
      <c r="H19" s="184"/>
      <c r="I19" s="184" t="s">
        <v>26</v>
      </c>
      <c r="J19" s="184"/>
      <c r="K19" s="184"/>
      <c r="L19" s="185"/>
      <c r="M19" s="9"/>
      <c r="N19" s="9"/>
      <c r="O19" s="9"/>
      <c r="P19" s="9"/>
      <c r="Q19" s="9"/>
      <c r="R19" s="9"/>
      <c r="S19" s="9"/>
      <c r="T19" s="9"/>
      <c r="U19" s="9"/>
    </row>
    <row r="20" spans="1:21">
      <c r="A20" s="10"/>
      <c r="B20" s="10"/>
      <c r="C20" s="10"/>
      <c r="D20" s="10"/>
      <c r="E20" s="10"/>
      <c r="F20" s="10"/>
      <c r="G20" s="10"/>
      <c r="H20" s="10"/>
      <c r="I20" s="10"/>
      <c r="J20" s="10"/>
      <c r="K20" s="10"/>
      <c r="L20" s="10"/>
      <c r="M20" s="9"/>
      <c r="N20" s="9"/>
      <c r="O20" s="9"/>
      <c r="P20" s="9"/>
      <c r="Q20" s="9"/>
      <c r="R20" s="9"/>
      <c r="S20" s="9"/>
      <c r="T20" s="9"/>
      <c r="U20" s="9"/>
    </row>
    <row r="21" spans="1:21" ht="16" customHeight="1">
      <c r="A21" s="150" t="s">
        <v>27</v>
      </c>
      <c r="B21" s="150"/>
      <c r="C21" s="150"/>
      <c r="D21" s="150"/>
      <c r="E21" s="150"/>
      <c r="F21" s="150"/>
      <c r="G21" s="150"/>
      <c r="H21" s="150"/>
      <c r="I21" s="150"/>
      <c r="J21" s="150"/>
      <c r="K21" s="150"/>
      <c r="L21" s="150"/>
      <c r="M21" s="9"/>
      <c r="N21" s="9"/>
      <c r="O21" s="9"/>
      <c r="P21" s="9"/>
      <c r="Q21" s="9"/>
      <c r="R21" s="9"/>
      <c r="S21" s="9"/>
      <c r="T21" s="9"/>
      <c r="U21" s="9"/>
    </row>
    <row r="22" spans="1:21" ht="22.65" customHeight="1">
      <c r="A22" s="1" t="s">
        <v>28</v>
      </c>
      <c r="B22" s="152" t="s">
        <v>29</v>
      </c>
      <c r="C22" s="152" t="s">
        <v>30</v>
      </c>
      <c r="D22" s="152"/>
      <c r="E22" s="152"/>
      <c r="F22" s="152"/>
      <c r="G22" s="152"/>
      <c r="H22" s="152" t="s">
        <v>30</v>
      </c>
      <c r="I22" s="152"/>
      <c r="J22" s="152"/>
      <c r="K22" s="152"/>
      <c r="L22" s="153"/>
      <c r="M22" s="9"/>
      <c r="N22" s="9"/>
      <c r="O22" s="9"/>
      <c r="P22" s="9"/>
      <c r="Q22" s="9"/>
      <c r="R22" s="9"/>
      <c r="S22" s="9"/>
      <c r="T22" s="9"/>
      <c r="U22" s="9"/>
    </row>
    <row r="23" spans="1:21" ht="22.65" customHeight="1">
      <c r="A23" s="4" t="s">
        <v>31</v>
      </c>
      <c r="B23" s="154" t="s">
        <v>32</v>
      </c>
      <c r="C23" s="154" t="s">
        <v>33</v>
      </c>
      <c r="D23" s="154"/>
      <c r="E23" s="154"/>
      <c r="F23" s="154"/>
      <c r="G23" s="154"/>
      <c r="H23" s="154" t="s">
        <v>33</v>
      </c>
      <c r="I23" s="154"/>
      <c r="J23" s="154"/>
      <c r="K23" s="154"/>
      <c r="L23" s="155"/>
      <c r="M23" s="9"/>
      <c r="N23" s="9"/>
      <c r="O23" s="9"/>
      <c r="P23" s="9"/>
      <c r="Q23" s="9"/>
      <c r="R23" s="9"/>
      <c r="S23" s="9"/>
      <c r="T23" s="9"/>
      <c r="U23" s="9"/>
    </row>
    <row r="24" spans="1:21" ht="22.65" customHeight="1">
      <c r="A24" s="5" t="s">
        <v>34</v>
      </c>
      <c r="B24" s="156" t="s">
        <v>35</v>
      </c>
      <c r="C24" s="156" t="s">
        <v>36</v>
      </c>
      <c r="D24" s="156"/>
      <c r="E24" s="156"/>
      <c r="F24" s="156"/>
      <c r="G24" s="156"/>
      <c r="H24" s="156" t="s">
        <v>36</v>
      </c>
      <c r="I24" s="156"/>
      <c r="J24" s="156"/>
      <c r="K24" s="156"/>
      <c r="L24" s="157"/>
      <c r="M24" s="9"/>
      <c r="N24" s="9"/>
      <c r="O24" s="9"/>
      <c r="P24" s="9"/>
      <c r="Q24" s="9"/>
      <c r="R24" s="9"/>
      <c r="S24" s="9"/>
      <c r="T24" s="9"/>
      <c r="U24" s="9"/>
    </row>
    <row r="25" spans="1:21" ht="22.65" customHeight="1">
      <c r="A25" s="5" t="s">
        <v>37</v>
      </c>
      <c r="B25" s="156" t="s">
        <v>38</v>
      </c>
      <c r="C25" s="156" t="s">
        <v>39</v>
      </c>
      <c r="D25" s="156"/>
      <c r="E25" s="156"/>
      <c r="F25" s="156"/>
      <c r="G25" s="156"/>
      <c r="H25" s="156" t="s">
        <v>39</v>
      </c>
      <c r="I25" s="156"/>
      <c r="J25" s="156"/>
      <c r="K25" s="156"/>
      <c r="L25" s="157"/>
      <c r="M25" s="9"/>
      <c r="N25" s="9"/>
      <c r="O25" s="9"/>
      <c r="P25" s="9"/>
      <c r="Q25" s="9"/>
      <c r="R25" s="9"/>
      <c r="S25" s="9"/>
      <c r="T25" s="9"/>
      <c r="U25" s="9"/>
    </row>
    <row r="26" spans="1:21" ht="22.65" customHeight="1">
      <c r="A26" s="5" t="s">
        <v>40</v>
      </c>
      <c r="B26" s="156" t="s">
        <v>41</v>
      </c>
      <c r="C26" s="156" t="s">
        <v>42</v>
      </c>
      <c r="D26" s="156"/>
      <c r="E26" s="156"/>
      <c r="F26" s="156"/>
      <c r="G26" s="156"/>
      <c r="H26" s="156" t="s">
        <v>42</v>
      </c>
      <c r="I26" s="156"/>
      <c r="J26" s="156"/>
      <c r="K26" s="156"/>
      <c r="L26" s="157"/>
      <c r="M26" s="9"/>
      <c r="N26" s="9"/>
      <c r="O26" s="9"/>
      <c r="P26" s="9"/>
      <c r="Q26" s="9"/>
      <c r="R26" s="9"/>
      <c r="S26" s="9"/>
      <c r="T26" s="9"/>
      <c r="U26" s="9"/>
    </row>
    <row r="27" spans="1:21" ht="22.65" customHeight="1">
      <c r="A27" s="6" t="s">
        <v>43</v>
      </c>
      <c r="B27" s="158" t="s">
        <v>44</v>
      </c>
      <c r="C27" s="158" t="s">
        <v>45</v>
      </c>
      <c r="D27" s="158"/>
      <c r="E27" s="158"/>
      <c r="F27" s="158"/>
      <c r="G27" s="158"/>
      <c r="H27" s="158" t="s">
        <v>45</v>
      </c>
      <c r="I27" s="158"/>
      <c r="J27" s="158"/>
      <c r="K27" s="158"/>
      <c r="L27" s="159"/>
      <c r="M27" s="9"/>
      <c r="N27" s="9"/>
      <c r="O27" s="9"/>
      <c r="P27" s="9"/>
      <c r="Q27" s="9"/>
      <c r="R27" s="9"/>
      <c r="S27" s="9"/>
      <c r="T27" s="9"/>
      <c r="U27" s="9"/>
    </row>
    <row r="28" spans="1:21">
      <c r="A28" s="10"/>
      <c r="B28" s="10"/>
      <c r="C28" s="10"/>
      <c r="D28" s="10"/>
      <c r="E28" s="10"/>
      <c r="F28" s="10"/>
      <c r="G28" s="10"/>
      <c r="H28" s="10"/>
      <c r="I28" s="10"/>
      <c r="J28" s="10"/>
      <c r="K28" s="10"/>
      <c r="L28" s="10"/>
      <c r="M28" s="9"/>
      <c r="N28" s="9"/>
      <c r="O28" s="9"/>
      <c r="P28" s="9"/>
      <c r="Q28" s="9"/>
      <c r="R28" s="9"/>
      <c r="S28" s="9"/>
      <c r="T28" s="9"/>
      <c r="U28" s="9"/>
    </row>
    <row r="29" spans="1:21" ht="16" customHeight="1">
      <c r="A29" s="150" t="s">
        <v>46</v>
      </c>
      <c r="B29" s="150"/>
      <c r="C29" s="150"/>
      <c r="D29" s="150"/>
      <c r="E29" s="150"/>
      <c r="F29" s="150"/>
      <c r="G29" s="150"/>
      <c r="H29" s="150"/>
      <c r="I29" s="150"/>
      <c r="J29" s="150"/>
      <c r="K29" s="150"/>
      <c r="L29" s="150"/>
      <c r="M29" s="9"/>
      <c r="N29" s="9"/>
      <c r="O29" s="9"/>
      <c r="P29" s="9"/>
      <c r="Q29" s="9"/>
      <c r="R29" s="9"/>
      <c r="S29" s="9"/>
      <c r="T29" s="9"/>
      <c r="U29" s="9"/>
    </row>
    <row r="30" spans="1:21" ht="22.65" customHeight="1">
      <c r="A30" s="160" t="s">
        <v>47</v>
      </c>
      <c r="B30" s="152" t="s">
        <v>48</v>
      </c>
      <c r="C30" s="152" t="s">
        <v>48</v>
      </c>
      <c r="D30" s="152"/>
      <c r="E30" s="152" t="s">
        <v>49</v>
      </c>
      <c r="F30" s="152"/>
      <c r="G30" s="152"/>
      <c r="H30" s="152"/>
      <c r="I30" s="152"/>
      <c r="J30" s="152"/>
      <c r="K30" s="152"/>
      <c r="L30" s="153"/>
      <c r="M30" s="9"/>
      <c r="N30" s="9"/>
      <c r="O30" s="9"/>
      <c r="P30" s="9"/>
      <c r="Q30" s="9"/>
      <c r="R30" s="9"/>
      <c r="S30" s="9"/>
      <c r="T30" s="9"/>
      <c r="U30" s="9"/>
    </row>
    <row r="31" spans="1:21" ht="18.649999999999999" customHeight="1">
      <c r="A31" s="161" t="s">
        <v>50</v>
      </c>
      <c r="B31" s="154" t="s">
        <v>51</v>
      </c>
      <c r="C31" s="154" t="s">
        <v>51</v>
      </c>
      <c r="D31" s="154"/>
      <c r="E31" s="154" t="s">
        <v>52</v>
      </c>
      <c r="F31" s="154"/>
      <c r="G31" s="154"/>
      <c r="H31" s="154"/>
      <c r="I31" s="154"/>
      <c r="J31" s="154"/>
      <c r="K31" s="154"/>
      <c r="L31" s="155"/>
      <c r="M31" s="9"/>
      <c r="N31" s="9"/>
      <c r="O31" s="9"/>
      <c r="P31" s="9"/>
      <c r="Q31" s="9"/>
      <c r="R31" s="9"/>
      <c r="S31" s="9"/>
      <c r="T31" s="9"/>
      <c r="U31" s="9"/>
    </row>
    <row r="32" spans="1:21" ht="18.649999999999999" customHeight="1">
      <c r="A32" s="162" t="s">
        <v>53</v>
      </c>
      <c r="B32" s="156" t="s">
        <v>54</v>
      </c>
      <c r="C32" s="156" t="s">
        <v>54</v>
      </c>
      <c r="D32" s="156"/>
      <c r="E32" s="156" t="s">
        <v>55</v>
      </c>
      <c r="F32" s="156"/>
      <c r="G32" s="156"/>
      <c r="H32" s="156"/>
      <c r="I32" s="156"/>
      <c r="J32" s="156"/>
      <c r="K32" s="156"/>
      <c r="L32" s="157"/>
      <c r="M32" s="9"/>
      <c r="N32" s="9"/>
      <c r="O32" s="9"/>
      <c r="P32" s="9"/>
      <c r="Q32" s="9"/>
      <c r="R32" s="9"/>
      <c r="S32" s="9"/>
      <c r="T32" s="9"/>
      <c r="U32" s="9"/>
    </row>
    <row r="33" spans="1:21" ht="18.649999999999999" customHeight="1">
      <c r="A33" s="162" t="s">
        <v>56</v>
      </c>
      <c r="B33" s="156" t="s">
        <v>54</v>
      </c>
      <c r="C33" s="156" t="s">
        <v>54</v>
      </c>
      <c r="D33" s="156"/>
      <c r="E33" s="156" t="s">
        <v>57</v>
      </c>
      <c r="F33" s="156"/>
      <c r="G33" s="156"/>
      <c r="H33" s="156"/>
      <c r="I33" s="156"/>
      <c r="J33" s="156"/>
      <c r="K33" s="156"/>
      <c r="L33" s="157"/>
      <c r="M33" s="9"/>
      <c r="N33" s="9"/>
      <c r="O33" s="9"/>
      <c r="P33" s="9"/>
      <c r="Q33" s="9"/>
      <c r="R33" s="9"/>
      <c r="S33" s="9"/>
      <c r="T33" s="9"/>
      <c r="U33" s="9"/>
    </row>
    <row r="34" spans="1:21" ht="18.649999999999999" customHeight="1">
      <c r="A34" s="163" t="s">
        <v>58</v>
      </c>
      <c r="B34" s="158" t="s">
        <v>54</v>
      </c>
      <c r="C34" s="158" t="s">
        <v>54</v>
      </c>
      <c r="D34" s="158"/>
      <c r="E34" s="158" t="s">
        <v>59</v>
      </c>
      <c r="F34" s="158"/>
      <c r="G34" s="158"/>
      <c r="H34" s="158"/>
      <c r="I34" s="158"/>
      <c r="J34" s="158"/>
      <c r="K34" s="158"/>
      <c r="L34" s="159"/>
      <c r="M34" s="9"/>
      <c r="N34" s="9"/>
      <c r="O34" s="9"/>
      <c r="P34" s="9"/>
      <c r="Q34" s="9"/>
      <c r="R34" s="9"/>
      <c r="S34" s="9"/>
      <c r="T34" s="9"/>
      <c r="U34" s="9"/>
    </row>
    <row r="35" spans="1:21">
      <c r="A35" s="10"/>
      <c r="B35" s="10"/>
      <c r="C35" s="10"/>
      <c r="D35" s="10"/>
      <c r="E35" s="10"/>
      <c r="F35" s="10"/>
      <c r="G35" s="10"/>
      <c r="H35" s="10"/>
      <c r="I35" s="10"/>
      <c r="J35" s="10"/>
      <c r="K35" s="10"/>
      <c r="L35" s="10"/>
      <c r="M35" s="9"/>
      <c r="N35" s="9"/>
      <c r="O35" s="9"/>
      <c r="P35" s="9"/>
      <c r="Q35" s="9"/>
      <c r="R35" s="9"/>
      <c r="S35" s="9"/>
      <c r="T35" s="9"/>
      <c r="U35" s="9"/>
    </row>
    <row r="36" spans="1:21" ht="16" customHeight="1">
      <c r="A36" s="150" t="s">
        <v>60</v>
      </c>
      <c r="B36" s="150"/>
      <c r="C36" s="150"/>
      <c r="D36" s="150"/>
      <c r="E36" s="150"/>
      <c r="F36" s="150"/>
      <c r="G36" s="150"/>
      <c r="H36" s="150"/>
      <c r="I36" s="150"/>
      <c r="J36" s="150"/>
      <c r="K36" s="150"/>
      <c r="L36" s="150"/>
      <c r="M36" s="9"/>
      <c r="N36" s="9"/>
      <c r="O36" s="9"/>
      <c r="P36" s="9"/>
      <c r="Q36" s="9"/>
      <c r="R36" s="9"/>
      <c r="S36" s="9"/>
      <c r="T36" s="9"/>
      <c r="U36" s="9"/>
    </row>
    <row r="37" spans="1:21">
      <c r="A37" s="164" t="s">
        <v>61</v>
      </c>
      <c r="B37" s="165"/>
      <c r="C37" s="165"/>
      <c r="D37" s="165"/>
      <c r="E37" s="165"/>
      <c r="F37" s="165"/>
      <c r="G37" s="165"/>
      <c r="H37" s="165"/>
      <c r="I37" s="165"/>
      <c r="J37" s="165"/>
      <c r="K37" s="165"/>
      <c r="L37" s="166"/>
      <c r="M37" s="9"/>
      <c r="N37" s="9"/>
      <c r="O37" s="9"/>
      <c r="P37" s="9"/>
      <c r="Q37" s="9"/>
      <c r="R37" s="9"/>
      <c r="S37" s="9"/>
      <c r="T37" s="9"/>
      <c r="U37" s="9"/>
    </row>
    <row r="38" spans="1:21">
      <c r="A38" s="167"/>
      <c r="B38" s="168"/>
      <c r="C38" s="168"/>
      <c r="D38" s="168"/>
      <c r="E38" s="168"/>
      <c r="F38" s="168"/>
      <c r="G38" s="168"/>
      <c r="H38" s="168"/>
      <c r="I38" s="168"/>
      <c r="J38" s="168"/>
      <c r="K38" s="168"/>
      <c r="L38" s="169"/>
      <c r="M38" s="9"/>
      <c r="N38" s="9"/>
      <c r="O38" s="9"/>
      <c r="P38" s="9"/>
      <c r="Q38" s="9"/>
      <c r="R38" s="9"/>
      <c r="S38" s="9"/>
      <c r="T38" s="9"/>
      <c r="U38" s="9"/>
    </row>
    <row r="39" spans="1:21">
      <c r="A39" s="167"/>
      <c r="B39" s="168"/>
      <c r="C39" s="168"/>
      <c r="D39" s="168"/>
      <c r="E39" s="168"/>
      <c r="F39" s="168"/>
      <c r="G39" s="168"/>
      <c r="H39" s="168"/>
      <c r="I39" s="168"/>
      <c r="J39" s="168"/>
      <c r="K39" s="168"/>
      <c r="L39" s="169"/>
      <c r="M39" s="9"/>
      <c r="N39" s="9"/>
      <c r="O39" s="9"/>
      <c r="P39" s="9"/>
      <c r="Q39" s="9"/>
      <c r="R39" s="9"/>
      <c r="S39" s="9"/>
      <c r="T39" s="9"/>
      <c r="U39" s="9"/>
    </row>
    <row r="40" spans="1:21">
      <c r="A40" s="170"/>
      <c r="B40" s="171"/>
      <c r="C40" s="171"/>
      <c r="D40" s="171"/>
      <c r="E40" s="171"/>
      <c r="F40" s="171"/>
      <c r="G40" s="171"/>
      <c r="H40" s="171"/>
      <c r="I40" s="171"/>
      <c r="J40" s="171"/>
      <c r="K40" s="171"/>
      <c r="L40" s="172"/>
      <c r="M40" s="9"/>
      <c r="N40" s="9"/>
      <c r="O40" s="9"/>
      <c r="P40" s="9"/>
      <c r="Q40" s="9"/>
      <c r="R40" s="9"/>
      <c r="S40" s="9"/>
      <c r="T40" s="9"/>
      <c r="U40" s="9"/>
    </row>
    <row r="41" spans="1:21">
      <c r="A41" s="10"/>
      <c r="B41" s="10"/>
      <c r="C41" s="10"/>
      <c r="D41" s="10"/>
      <c r="E41" s="10"/>
      <c r="F41" s="10"/>
      <c r="G41" s="10"/>
      <c r="H41" s="10"/>
      <c r="I41" s="10"/>
      <c r="J41" s="10"/>
      <c r="K41" s="10"/>
      <c r="L41" s="10"/>
      <c r="M41" s="9"/>
      <c r="N41" s="9"/>
      <c r="O41" s="9"/>
      <c r="P41" s="9"/>
      <c r="Q41" s="9"/>
      <c r="R41" s="9"/>
      <c r="S41" s="9"/>
      <c r="T41" s="9"/>
      <c r="U41" s="9"/>
    </row>
    <row r="42" spans="1:21" ht="14" customHeight="1">
      <c r="A42" s="173" t="s">
        <v>62</v>
      </c>
      <c r="B42" s="173"/>
      <c r="C42" s="173"/>
      <c r="D42" s="173"/>
      <c r="E42" s="173"/>
      <c r="F42" s="173"/>
      <c r="G42" s="173"/>
      <c r="H42" s="173"/>
      <c r="I42" s="173"/>
      <c r="J42" s="173"/>
      <c r="K42" s="173"/>
      <c r="L42" s="173"/>
      <c r="M42" s="9"/>
      <c r="N42" s="9"/>
      <c r="O42" s="9"/>
      <c r="P42" s="9"/>
      <c r="Q42" s="9"/>
      <c r="R42" s="9"/>
      <c r="S42" s="9"/>
      <c r="T42" s="9"/>
      <c r="U42" s="9"/>
    </row>
    <row r="43" spans="1:21">
      <c r="A43" s="9"/>
      <c r="B43" s="9"/>
      <c r="C43" s="9"/>
      <c r="D43" s="9"/>
      <c r="E43" s="9"/>
      <c r="F43" s="9"/>
      <c r="G43" s="9"/>
      <c r="H43" s="9"/>
      <c r="I43" s="9"/>
      <c r="J43" s="9"/>
      <c r="K43" s="9"/>
      <c r="L43" s="9"/>
      <c r="M43" s="9"/>
      <c r="N43" s="9"/>
      <c r="O43" s="9"/>
      <c r="P43" s="9"/>
      <c r="Q43" s="9"/>
      <c r="R43" s="9"/>
      <c r="S43" s="9"/>
      <c r="T43" s="9"/>
      <c r="U43" s="9"/>
    </row>
    <row r="44" spans="1:21">
      <c r="A44" s="9"/>
      <c r="B44" s="9"/>
      <c r="C44" s="9"/>
      <c r="D44" s="9"/>
      <c r="E44" s="9"/>
      <c r="F44" s="9"/>
      <c r="G44" s="9"/>
      <c r="H44" s="9"/>
      <c r="I44" s="9"/>
      <c r="J44" s="9"/>
      <c r="K44" s="9"/>
      <c r="L44" s="9"/>
      <c r="M44" s="9"/>
      <c r="N44" s="9"/>
      <c r="O44" s="9"/>
      <c r="P44" s="9"/>
      <c r="Q44" s="9"/>
      <c r="R44" s="9"/>
      <c r="S44" s="9"/>
      <c r="T44" s="9"/>
      <c r="U44" s="9"/>
    </row>
    <row r="45" spans="1:21">
      <c r="A45" s="9"/>
      <c r="B45" s="9"/>
      <c r="C45" s="9"/>
      <c r="D45" s="9"/>
      <c r="E45" s="9"/>
      <c r="F45" s="9"/>
      <c r="G45" s="9"/>
      <c r="H45" s="9"/>
      <c r="I45" s="9"/>
      <c r="J45" s="9"/>
      <c r="K45" s="9"/>
      <c r="L45" s="9"/>
      <c r="M45" s="9"/>
      <c r="N45" s="9"/>
      <c r="O45" s="9"/>
      <c r="P45" s="9"/>
      <c r="Q45" s="9"/>
      <c r="R45" s="9"/>
      <c r="S45" s="9"/>
      <c r="T45" s="9"/>
      <c r="U45" s="9"/>
    </row>
    <row r="46" spans="1:21">
      <c r="A46" s="9"/>
      <c r="B46" s="9"/>
      <c r="C46" s="9"/>
      <c r="D46" s="9"/>
      <c r="E46" s="9"/>
      <c r="F46" s="9"/>
      <c r="G46" s="9"/>
      <c r="H46" s="9"/>
      <c r="I46" s="9"/>
      <c r="J46" s="9"/>
      <c r="K46" s="9"/>
      <c r="L46" s="9"/>
      <c r="M46" s="9"/>
      <c r="N46" s="9"/>
      <c r="O46" s="9"/>
      <c r="P46" s="9"/>
      <c r="Q46" s="9"/>
      <c r="R46" s="9"/>
      <c r="S46" s="9"/>
      <c r="T46" s="9"/>
      <c r="U46" s="9"/>
    </row>
    <row r="47" spans="1:21">
      <c r="A47" s="9"/>
      <c r="B47" s="9"/>
      <c r="C47" s="9"/>
      <c r="D47" s="9"/>
      <c r="E47" s="9"/>
      <c r="F47" s="9"/>
      <c r="G47" s="9"/>
      <c r="H47" s="9"/>
      <c r="I47" s="9"/>
      <c r="J47" s="9"/>
      <c r="K47" s="9"/>
      <c r="L47" s="9"/>
      <c r="M47" s="9"/>
      <c r="N47" s="9"/>
      <c r="O47" s="9"/>
      <c r="P47" s="9"/>
      <c r="Q47" s="9"/>
      <c r="R47" s="9"/>
      <c r="S47" s="9"/>
      <c r="T47" s="9"/>
      <c r="U47" s="9"/>
    </row>
    <row r="48" spans="1:21">
      <c r="A48" s="9"/>
      <c r="B48" s="9"/>
      <c r="C48" s="9"/>
      <c r="D48" s="9"/>
      <c r="E48" s="9"/>
      <c r="F48" s="9"/>
      <c r="G48" s="9"/>
      <c r="H48" s="9"/>
      <c r="I48" s="9"/>
      <c r="J48" s="9"/>
      <c r="K48" s="9"/>
      <c r="L48" s="9"/>
      <c r="M48" s="9"/>
      <c r="N48" s="9"/>
      <c r="O48" s="9"/>
      <c r="P48" s="9"/>
      <c r="Q48" s="9"/>
      <c r="R48" s="9"/>
      <c r="S48" s="9"/>
      <c r="T48" s="9"/>
      <c r="U48" s="9"/>
    </row>
    <row r="49" spans="1:21">
      <c r="A49" s="9"/>
      <c r="B49" s="9"/>
      <c r="C49" s="9"/>
      <c r="D49" s="9"/>
      <c r="E49" s="9"/>
      <c r="F49" s="9"/>
      <c r="G49" s="9"/>
      <c r="H49" s="9"/>
      <c r="I49" s="9"/>
      <c r="J49" s="9"/>
      <c r="K49" s="9"/>
      <c r="L49" s="9"/>
      <c r="M49" s="9"/>
      <c r="N49" s="9"/>
      <c r="O49" s="9"/>
      <c r="P49" s="9"/>
      <c r="Q49" s="9"/>
      <c r="R49" s="9"/>
      <c r="S49" s="9"/>
      <c r="T49" s="9"/>
      <c r="U49" s="9"/>
    </row>
    <row r="50" spans="1:21">
      <c r="A50" s="9"/>
      <c r="B50" s="9"/>
      <c r="C50" s="9"/>
      <c r="D50" s="9"/>
      <c r="E50" s="9"/>
      <c r="F50" s="9"/>
      <c r="G50" s="9"/>
      <c r="H50" s="9"/>
      <c r="I50" s="9"/>
      <c r="J50" s="9"/>
      <c r="K50" s="9"/>
      <c r="L50" s="9"/>
      <c r="M50" s="9"/>
      <c r="N50" s="9"/>
      <c r="O50" s="9"/>
      <c r="P50" s="9"/>
      <c r="Q50" s="9"/>
      <c r="R50" s="9"/>
      <c r="S50" s="9"/>
      <c r="T50" s="9"/>
      <c r="U50" s="9"/>
    </row>
    <row r="51" spans="1:21">
      <c r="A51" s="9"/>
      <c r="B51" s="9"/>
      <c r="C51" s="9"/>
      <c r="D51" s="9"/>
      <c r="E51" s="9"/>
      <c r="F51" s="9"/>
      <c r="G51" s="9"/>
      <c r="H51" s="9"/>
      <c r="I51" s="9"/>
      <c r="J51" s="9"/>
      <c r="K51" s="9"/>
      <c r="L51" s="9"/>
      <c r="M51" s="9"/>
      <c r="N51" s="9"/>
      <c r="O51" s="9"/>
      <c r="P51" s="9"/>
      <c r="Q51" s="9"/>
      <c r="R51" s="9"/>
      <c r="S51" s="9"/>
      <c r="T51" s="9"/>
      <c r="U51" s="9"/>
    </row>
    <row r="52" spans="1:21">
      <c r="A52" s="9"/>
      <c r="B52" s="9"/>
      <c r="C52" s="9"/>
      <c r="D52" s="9"/>
      <c r="E52" s="9"/>
      <c r="F52" s="9"/>
      <c r="G52" s="9"/>
      <c r="H52" s="9"/>
      <c r="I52" s="9"/>
      <c r="J52" s="9"/>
      <c r="K52" s="9"/>
      <c r="L52" s="9"/>
      <c r="M52" s="9"/>
      <c r="N52" s="9"/>
      <c r="O52" s="9"/>
      <c r="P52" s="9"/>
      <c r="Q52" s="9"/>
      <c r="R52" s="9"/>
      <c r="S52" s="9"/>
      <c r="T52" s="9"/>
      <c r="U52" s="9"/>
    </row>
    <row r="53" spans="1:21">
      <c r="A53" s="9"/>
      <c r="B53" s="9"/>
      <c r="C53" s="9"/>
      <c r="D53" s="9"/>
      <c r="E53" s="9"/>
      <c r="F53" s="9"/>
      <c r="G53" s="9"/>
      <c r="H53" s="9"/>
      <c r="I53" s="9"/>
      <c r="J53" s="9"/>
      <c r="K53" s="9"/>
      <c r="L53" s="9"/>
      <c r="M53" s="9"/>
      <c r="N53" s="9"/>
      <c r="O53" s="9"/>
      <c r="P53" s="9"/>
      <c r="Q53" s="9"/>
      <c r="R53" s="9"/>
      <c r="S53" s="9"/>
      <c r="T53" s="9"/>
      <c r="U53" s="9"/>
    </row>
    <row r="54" spans="1:21">
      <c r="A54" s="9"/>
      <c r="B54" s="9"/>
      <c r="C54" s="9"/>
      <c r="D54" s="9"/>
      <c r="E54" s="9"/>
      <c r="F54" s="9"/>
      <c r="G54" s="9"/>
      <c r="H54" s="9"/>
      <c r="I54" s="9"/>
      <c r="J54" s="9"/>
      <c r="K54" s="9"/>
      <c r="L54" s="9"/>
      <c r="M54" s="9"/>
      <c r="N54" s="9"/>
      <c r="O54" s="9"/>
      <c r="P54" s="9"/>
      <c r="Q54" s="9"/>
      <c r="R54" s="9"/>
      <c r="S54" s="9"/>
      <c r="T54" s="9"/>
      <c r="U54" s="9"/>
    </row>
    <row r="55" spans="1:21">
      <c r="A55" s="9"/>
      <c r="B55" s="9"/>
      <c r="C55" s="9"/>
      <c r="D55" s="9"/>
      <c r="E55" s="9"/>
      <c r="F55" s="9"/>
      <c r="G55" s="9"/>
      <c r="H55" s="9"/>
      <c r="I55" s="9"/>
      <c r="J55" s="9"/>
      <c r="K55" s="9"/>
      <c r="L55" s="9"/>
      <c r="M55" s="9"/>
      <c r="N55" s="9"/>
      <c r="O55" s="9"/>
      <c r="P55" s="9"/>
      <c r="Q55" s="9"/>
      <c r="R55" s="9"/>
      <c r="S55" s="9"/>
      <c r="T55" s="9"/>
      <c r="U55" s="9"/>
    </row>
    <row r="56" spans="1:21">
      <c r="A56" s="9"/>
      <c r="B56" s="9"/>
      <c r="C56" s="9"/>
      <c r="D56" s="9"/>
      <c r="E56" s="9"/>
      <c r="F56" s="9"/>
      <c r="G56" s="9"/>
      <c r="H56" s="9"/>
      <c r="I56" s="9"/>
      <c r="J56" s="9"/>
      <c r="K56" s="9"/>
      <c r="L56" s="9"/>
      <c r="M56" s="9"/>
      <c r="N56" s="9"/>
      <c r="O56" s="9"/>
      <c r="P56" s="9"/>
      <c r="Q56" s="9"/>
      <c r="R56" s="9"/>
      <c r="S56" s="9"/>
      <c r="T56" s="9"/>
      <c r="U56" s="9"/>
    </row>
    <row r="57" spans="1:21">
      <c r="A57" s="9"/>
      <c r="B57" s="9"/>
      <c r="C57" s="9"/>
      <c r="D57" s="9"/>
      <c r="E57" s="9"/>
      <c r="F57" s="9"/>
      <c r="G57" s="9"/>
      <c r="H57" s="9"/>
      <c r="I57" s="9"/>
      <c r="J57" s="9"/>
      <c r="K57" s="9"/>
      <c r="L57" s="9"/>
      <c r="M57" s="9"/>
      <c r="N57" s="9"/>
      <c r="O57" s="9"/>
      <c r="P57" s="9"/>
      <c r="Q57" s="9"/>
      <c r="R57" s="9"/>
      <c r="S57" s="9"/>
      <c r="T57" s="9"/>
      <c r="U57" s="9"/>
    </row>
    <row r="58" spans="1:21">
      <c r="A58" s="9"/>
      <c r="B58" s="9"/>
      <c r="C58" s="9"/>
      <c r="D58" s="9"/>
      <c r="E58" s="9"/>
      <c r="F58" s="9"/>
      <c r="G58" s="9"/>
      <c r="H58" s="9"/>
      <c r="I58" s="9"/>
      <c r="J58" s="9"/>
      <c r="K58" s="9"/>
      <c r="L58" s="9"/>
      <c r="M58" s="9"/>
      <c r="N58" s="9"/>
      <c r="O58" s="9"/>
      <c r="P58" s="9"/>
      <c r="Q58" s="9"/>
      <c r="R58" s="9"/>
      <c r="S58" s="9"/>
      <c r="T58" s="9"/>
      <c r="U58" s="9"/>
    </row>
    <row r="59" spans="1:21">
      <c r="A59" s="9"/>
      <c r="B59" s="9"/>
      <c r="C59" s="9"/>
      <c r="D59" s="9"/>
      <c r="E59" s="9"/>
      <c r="F59" s="9"/>
      <c r="G59" s="9"/>
      <c r="H59" s="9"/>
      <c r="I59" s="9"/>
      <c r="J59" s="9"/>
      <c r="K59" s="9"/>
      <c r="L59" s="9"/>
      <c r="M59" s="9"/>
      <c r="N59" s="9"/>
      <c r="O59" s="9"/>
      <c r="P59" s="9"/>
      <c r="Q59" s="9"/>
      <c r="R59" s="9"/>
      <c r="S59" s="9"/>
      <c r="T59" s="9"/>
      <c r="U59" s="9"/>
    </row>
    <row r="60" spans="1:21">
      <c r="A60" s="9"/>
      <c r="B60" s="9"/>
      <c r="C60" s="9"/>
      <c r="D60" s="9"/>
      <c r="E60" s="9"/>
      <c r="F60" s="9"/>
      <c r="G60" s="9"/>
      <c r="H60" s="9"/>
      <c r="I60" s="9"/>
      <c r="J60" s="9"/>
      <c r="K60" s="9"/>
      <c r="L60" s="9"/>
      <c r="M60" s="9"/>
      <c r="N60" s="9"/>
      <c r="O60" s="9"/>
      <c r="P60" s="9"/>
      <c r="Q60" s="9"/>
      <c r="R60" s="9"/>
      <c r="S60" s="9"/>
      <c r="T60" s="9"/>
      <c r="U60" s="9"/>
    </row>
    <row r="61" spans="1:21">
      <c r="A61" s="9"/>
      <c r="B61" s="9"/>
      <c r="C61" s="9"/>
      <c r="D61" s="9"/>
      <c r="E61" s="9"/>
      <c r="F61" s="9"/>
      <c r="G61" s="9"/>
      <c r="H61" s="9"/>
      <c r="I61" s="9"/>
      <c r="J61" s="9"/>
      <c r="K61" s="9"/>
      <c r="L61" s="9"/>
      <c r="M61" s="9"/>
      <c r="N61" s="9"/>
      <c r="O61" s="9"/>
      <c r="P61" s="9"/>
      <c r="Q61" s="9"/>
      <c r="R61" s="9"/>
      <c r="S61" s="9"/>
      <c r="T61" s="9"/>
      <c r="U61" s="9"/>
    </row>
    <row r="62" spans="1:21">
      <c r="A62" s="9"/>
      <c r="B62" s="9"/>
      <c r="C62" s="9"/>
      <c r="D62" s="9"/>
      <c r="E62" s="9"/>
      <c r="F62" s="9"/>
      <c r="G62" s="9"/>
      <c r="H62" s="9"/>
      <c r="I62" s="9"/>
      <c r="J62" s="9"/>
      <c r="K62" s="9"/>
      <c r="L62" s="9"/>
      <c r="M62" s="9"/>
      <c r="N62" s="9"/>
      <c r="O62" s="9"/>
      <c r="P62" s="9"/>
      <c r="Q62" s="9"/>
      <c r="R62" s="9"/>
      <c r="S62" s="9"/>
      <c r="T62" s="9"/>
      <c r="U62" s="9"/>
    </row>
    <row r="63" spans="1:21">
      <c r="A63" s="9"/>
      <c r="B63" s="9"/>
      <c r="C63" s="9"/>
      <c r="D63" s="9"/>
      <c r="E63" s="9"/>
      <c r="F63" s="9"/>
      <c r="G63" s="9"/>
      <c r="H63" s="9"/>
      <c r="I63" s="9"/>
      <c r="J63" s="9"/>
      <c r="K63" s="9"/>
      <c r="L63" s="9"/>
      <c r="M63" s="9"/>
      <c r="N63" s="9"/>
      <c r="O63" s="9"/>
      <c r="P63" s="9"/>
      <c r="Q63" s="9"/>
      <c r="R63" s="9"/>
      <c r="S63" s="9"/>
      <c r="T63" s="9"/>
      <c r="U63" s="9"/>
    </row>
    <row r="64" spans="1:21">
      <c r="A64" s="9"/>
      <c r="B64" s="9"/>
      <c r="C64" s="9"/>
      <c r="D64" s="9"/>
      <c r="E64" s="9"/>
      <c r="F64" s="9"/>
      <c r="G64" s="9"/>
      <c r="H64" s="9"/>
      <c r="I64" s="9"/>
      <c r="J64" s="9"/>
      <c r="K64" s="9"/>
      <c r="L64" s="9"/>
      <c r="M64" s="9"/>
      <c r="N64" s="9"/>
      <c r="O64" s="9"/>
      <c r="P64" s="9"/>
      <c r="Q64" s="9"/>
      <c r="R64" s="9"/>
      <c r="S64" s="9"/>
      <c r="T64" s="9"/>
      <c r="U64" s="9"/>
    </row>
    <row r="65" spans="1:21">
      <c r="A65" s="9"/>
      <c r="B65" s="9"/>
      <c r="C65" s="9"/>
      <c r="D65" s="9"/>
      <c r="E65" s="9"/>
      <c r="F65" s="9"/>
      <c r="G65" s="9"/>
      <c r="H65" s="9"/>
      <c r="I65" s="9"/>
      <c r="J65" s="9"/>
      <c r="K65" s="9"/>
      <c r="L65" s="9"/>
      <c r="M65" s="9"/>
      <c r="N65" s="9"/>
      <c r="O65" s="9"/>
      <c r="P65" s="9"/>
      <c r="Q65" s="9"/>
      <c r="R65" s="9"/>
      <c r="S65" s="9"/>
      <c r="T65" s="9"/>
      <c r="U65" s="9"/>
    </row>
    <row r="66" spans="1:21">
      <c r="A66" s="9"/>
      <c r="B66" s="9"/>
      <c r="C66" s="9"/>
      <c r="D66" s="9"/>
      <c r="E66" s="9"/>
      <c r="F66" s="9"/>
      <c r="G66" s="9"/>
      <c r="H66" s="9"/>
      <c r="I66" s="9"/>
      <c r="J66" s="9"/>
      <c r="K66" s="9"/>
      <c r="L66" s="9"/>
      <c r="M66" s="9"/>
      <c r="N66" s="9"/>
      <c r="O66" s="9"/>
      <c r="P66" s="9"/>
      <c r="Q66" s="9"/>
      <c r="R66" s="9"/>
      <c r="S66" s="9"/>
      <c r="T66" s="9"/>
      <c r="U66" s="9"/>
    </row>
    <row r="67" spans="1:21">
      <c r="A67" s="9"/>
      <c r="B67" s="9"/>
      <c r="C67" s="9"/>
      <c r="D67" s="9"/>
      <c r="E67" s="9"/>
      <c r="F67" s="9"/>
      <c r="G67" s="9"/>
      <c r="H67" s="9"/>
      <c r="I67" s="9"/>
      <c r="J67" s="9"/>
      <c r="K67" s="9"/>
      <c r="L67" s="9"/>
      <c r="M67" s="9"/>
      <c r="N67" s="9"/>
      <c r="O67" s="9"/>
      <c r="P67" s="9"/>
      <c r="Q67" s="9"/>
      <c r="R67" s="9"/>
      <c r="S67" s="9"/>
      <c r="T67" s="9"/>
      <c r="U67" s="9"/>
    </row>
    <row r="68" spans="1:21">
      <c r="A68" s="9"/>
      <c r="B68" s="9"/>
      <c r="C68" s="9"/>
      <c r="D68" s="9"/>
      <c r="E68" s="9"/>
      <c r="F68" s="9"/>
      <c r="G68" s="9"/>
      <c r="H68" s="9"/>
      <c r="I68" s="9"/>
      <c r="J68" s="9"/>
      <c r="K68" s="9"/>
      <c r="L68" s="9"/>
      <c r="M68" s="9"/>
      <c r="N68" s="9"/>
      <c r="O68" s="9"/>
      <c r="P68" s="9"/>
      <c r="Q68" s="9"/>
      <c r="R68" s="9"/>
      <c r="S68" s="9"/>
      <c r="T68" s="9"/>
      <c r="U68" s="9"/>
    </row>
    <row r="69" spans="1:21">
      <c r="A69" s="9"/>
      <c r="B69" s="9"/>
      <c r="C69" s="9"/>
      <c r="D69" s="9"/>
      <c r="E69" s="9"/>
      <c r="F69" s="9"/>
      <c r="G69" s="9"/>
      <c r="H69" s="9"/>
      <c r="I69" s="9"/>
      <c r="J69" s="9"/>
      <c r="K69" s="9"/>
      <c r="L69" s="9"/>
      <c r="M69" s="9"/>
      <c r="N69" s="9"/>
      <c r="O69" s="9"/>
      <c r="P69" s="9"/>
      <c r="Q69" s="9"/>
      <c r="R69" s="9"/>
      <c r="S69" s="9"/>
      <c r="T69" s="9"/>
      <c r="U69" s="9"/>
    </row>
    <row r="70" spans="1:21">
      <c r="A70" s="9"/>
      <c r="B70" s="9"/>
      <c r="C70" s="9"/>
      <c r="D70" s="9"/>
      <c r="E70" s="9"/>
      <c r="F70" s="9"/>
      <c r="G70" s="9"/>
      <c r="H70" s="9"/>
      <c r="I70" s="9"/>
      <c r="J70" s="9"/>
      <c r="K70" s="9"/>
      <c r="L70" s="9"/>
      <c r="M70" s="9"/>
      <c r="N70" s="9"/>
      <c r="O70" s="9"/>
      <c r="P70" s="9"/>
      <c r="Q70" s="9"/>
      <c r="R70" s="9"/>
      <c r="S70" s="9"/>
      <c r="T70" s="9"/>
      <c r="U70" s="9"/>
    </row>
  </sheetData>
  <mergeCells count="59">
    <mergeCell ref="A42:L42"/>
    <mergeCell ref="A14:B14"/>
    <mergeCell ref="C14:H14"/>
    <mergeCell ref="I14:L14"/>
    <mergeCell ref="A15:B15"/>
    <mergeCell ref="C15:H15"/>
    <mergeCell ref="I15:L15"/>
    <mergeCell ref="A16:B16"/>
    <mergeCell ref="C16:H16"/>
    <mergeCell ref="I16:L16"/>
    <mergeCell ref="A17:B17"/>
    <mergeCell ref="C17:H17"/>
    <mergeCell ref="I17:L17"/>
    <mergeCell ref="A18:B18"/>
    <mergeCell ref="C18:H18"/>
    <mergeCell ref="I18:L18"/>
    <mergeCell ref="A34:B34"/>
    <mergeCell ref="C34:D34"/>
    <mergeCell ref="E34:L34"/>
    <mergeCell ref="A36:L36"/>
    <mergeCell ref="A37:L40"/>
    <mergeCell ref="A32:B32"/>
    <mergeCell ref="C32:D32"/>
    <mergeCell ref="E32:L32"/>
    <mergeCell ref="A33:B33"/>
    <mergeCell ref="C33:D33"/>
    <mergeCell ref="E33:L33"/>
    <mergeCell ref="A29:L29"/>
    <mergeCell ref="A30:B30"/>
    <mergeCell ref="C30:D30"/>
    <mergeCell ref="E30:L30"/>
    <mergeCell ref="A31:B31"/>
    <mergeCell ref="C31:D31"/>
    <mergeCell ref="E31:L31"/>
    <mergeCell ref="B25:G25"/>
    <mergeCell ref="H25:L25"/>
    <mergeCell ref="B26:G26"/>
    <mergeCell ref="H26:L26"/>
    <mergeCell ref="B27:G27"/>
    <mergeCell ref="H27:L27"/>
    <mergeCell ref="B22:G22"/>
    <mergeCell ref="H22:L22"/>
    <mergeCell ref="B23:G23"/>
    <mergeCell ref="H23:L23"/>
    <mergeCell ref="B24:G24"/>
    <mergeCell ref="H24:L24"/>
    <mergeCell ref="A6:L6"/>
    <mergeCell ref="A8:L8"/>
    <mergeCell ref="A9:L11"/>
    <mergeCell ref="A13:L13"/>
    <mergeCell ref="A21:L21"/>
    <mergeCell ref="A19:B19"/>
    <mergeCell ref="C19:H19"/>
    <mergeCell ref="I19:L19"/>
    <mergeCell ref="A1:L1"/>
    <mergeCell ref="A2:L2"/>
    <mergeCell ref="A3:F3"/>
    <mergeCell ref="G3:L3"/>
    <mergeCell ref="A5:L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0"/>
  <sheetViews>
    <sheetView topLeftCell="E56" workbookViewId="0">
      <selection sqref="A1:L1"/>
    </sheetView>
  </sheetViews>
  <sheetFormatPr defaultRowHeight="14"/>
  <cols>
    <col min="1" max="1" width="20" customWidth="1"/>
    <col min="2" max="2" width="18" customWidth="1"/>
    <col min="3" max="3" width="14" customWidth="1"/>
    <col min="4" max="4" width="26" customWidth="1"/>
    <col min="5" max="5" width="12" customWidth="1"/>
    <col min="6" max="6" width="27" customWidth="1"/>
    <col min="7" max="7" width="13" customWidth="1"/>
    <col min="8" max="8" width="15" customWidth="1"/>
    <col min="9" max="9" width="26" customWidth="1"/>
    <col min="10" max="12" width="15" customWidth="1"/>
  </cols>
  <sheetData>
    <row r="1" spans="1:21" ht="17.399999999999999" customHeight="1">
      <c r="A1" s="186" t="s">
        <v>0</v>
      </c>
      <c r="B1" s="186"/>
      <c r="C1" s="186"/>
      <c r="D1" s="186"/>
      <c r="E1" s="186"/>
      <c r="F1" s="186"/>
      <c r="G1" s="186"/>
      <c r="H1" s="186"/>
      <c r="I1" s="186"/>
      <c r="J1" s="186"/>
      <c r="K1" s="186"/>
      <c r="L1" s="186"/>
      <c r="M1" s="9"/>
      <c r="N1" s="9"/>
      <c r="O1" s="9"/>
      <c r="P1" s="9"/>
      <c r="Q1" s="9"/>
      <c r="R1" s="9"/>
      <c r="S1" s="9"/>
      <c r="T1" s="9"/>
      <c r="U1" s="9"/>
    </row>
    <row r="2" spans="1:21" ht="22.65" customHeight="1">
      <c r="A2" s="187" t="s">
        <v>63</v>
      </c>
      <c r="B2" s="187"/>
      <c r="C2" s="187"/>
      <c r="D2" s="187"/>
      <c r="E2" s="187"/>
      <c r="F2" s="187"/>
      <c r="G2" s="187"/>
      <c r="H2" s="187"/>
      <c r="I2" s="187"/>
      <c r="J2" s="187"/>
      <c r="K2" s="187"/>
      <c r="L2" s="187"/>
      <c r="M2" s="9"/>
      <c r="N2" s="9"/>
      <c r="O2" s="9"/>
      <c r="P2" s="9"/>
      <c r="Q2" s="9"/>
      <c r="R2" s="9"/>
      <c r="S2" s="9"/>
      <c r="T2" s="9"/>
      <c r="U2" s="9"/>
    </row>
    <row r="3" spans="1:21" ht="14.65" customHeight="1">
      <c r="A3" s="188" t="s">
        <v>2</v>
      </c>
      <c r="B3" s="188"/>
      <c r="C3" s="188"/>
      <c r="D3" s="188"/>
      <c r="E3" s="188"/>
      <c r="F3" s="188"/>
      <c r="G3" s="189" t="s">
        <v>3</v>
      </c>
      <c r="H3" s="189"/>
      <c r="I3" s="189"/>
      <c r="J3" s="189"/>
      <c r="K3" s="189"/>
      <c r="L3" s="189"/>
      <c r="M3" s="9"/>
      <c r="N3" s="9"/>
      <c r="O3" s="9"/>
      <c r="P3" s="9"/>
      <c r="Q3" s="9"/>
      <c r="R3" s="9"/>
      <c r="S3" s="9"/>
      <c r="T3" s="9"/>
      <c r="U3" s="9"/>
    </row>
    <row r="4" spans="1:21">
      <c r="A4" s="9"/>
      <c r="B4" s="9"/>
      <c r="C4" s="9"/>
      <c r="D4" s="9"/>
      <c r="E4" s="9"/>
      <c r="F4" s="9"/>
      <c r="G4" s="9"/>
      <c r="H4" s="9"/>
      <c r="I4" s="9"/>
      <c r="J4" s="9"/>
      <c r="K4" s="9"/>
      <c r="L4" s="9"/>
      <c r="M4" s="9"/>
      <c r="N4" s="9"/>
      <c r="O4" s="9"/>
      <c r="P4" s="9"/>
      <c r="Q4" s="9"/>
      <c r="R4" s="9"/>
      <c r="S4" s="9"/>
      <c r="T4" s="9"/>
      <c r="U4" s="9"/>
    </row>
    <row r="5" spans="1:21" ht="24" customHeight="1">
      <c r="A5" s="190" t="s">
        <v>64</v>
      </c>
      <c r="B5" s="190"/>
      <c r="C5" s="190"/>
      <c r="D5" s="190"/>
      <c r="E5" s="190"/>
      <c r="F5" s="190"/>
      <c r="G5" s="190"/>
      <c r="H5" s="190"/>
      <c r="I5" s="190"/>
      <c r="J5" s="190"/>
      <c r="K5" s="190"/>
      <c r="L5" s="190"/>
      <c r="M5" s="9"/>
      <c r="N5" s="9"/>
      <c r="O5" s="9"/>
      <c r="P5" s="9"/>
      <c r="Q5" s="9"/>
      <c r="R5" s="9"/>
      <c r="S5" s="9"/>
      <c r="T5" s="9"/>
      <c r="U5" s="9"/>
    </row>
    <row r="6" spans="1:21" ht="16" customHeight="1">
      <c r="A6" s="191" t="s">
        <v>65</v>
      </c>
      <c r="B6" s="191"/>
      <c r="C6" s="191"/>
      <c r="D6" s="191"/>
      <c r="E6" s="191"/>
      <c r="F6" s="191"/>
      <c r="G6" s="191"/>
      <c r="H6" s="191"/>
      <c r="I6" s="191"/>
      <c r="J6" s="191"/>
      <c r="K6" s="191"/>
      <c r="L6" s="191"/>
      <c r="M6" s="9"/>
      <c r="N6" s="9"/>
      <c r="O6" s="9"/>
      <c r="P6" s="9"/>
      <c r="Q6" s="9"/>
      <c r="R6" s="9"/>
      <c r="S6" s="9"/>
      <c r="T6" s="9"/>
      <c r="U6" s="9"/>
    </row>
    <row r="7" spans="1:21">
      <c r="A7" s="9"/>
      <c r="B7" s="9"/>
      <c r="C7" s="9"/>
      <c r="D7" s="9"/>
      <c r="E7" s="9"/>
      <c r="F7" s="9"/>
      <c r="G7" s="9"/>
      <c r="H7" s="9"/>
      <c r="I7" s="9"/>
      <c r="J7" s="9"/>
      <c r="K7" s="9"/>
      <c r="L7" s="9"/>
      <c r="M7" s="9"/>
      <c r="N7" s="9"/>
      <c r="O7" s="9"/>
      <c r="P7" s="9"/>
      <c r="Q7" s="9"/>
      <c r="R7" s="9"/>
      <c r="S7" s="9"/>
      <c r="T7" s="9"/>
      <c r="U7" s="9"/>
    </row>
    <row r="8" spans="1:21" ht="16" customHeight="1">
      <c r="A8" s="192" t="s">
        <v>66</v>
      </c>
      <c r="B8" s="192"/>
      <c r="C8" s="192"/>
      <c r="D8" s="192"/>
      <c r="E8" s="192"/>
      <c r="F8" s="192"/>
      <c r="G8" s="192"/>
      <c r="H8" s="192"/>
      <c r="I8" s="192"/>
      <c r="J8" s="192"/>
      <c r="K8" s="192"/>
      <c r="L8" s="192"/>
      <c r="M8" s="9"/>
      <c r="N8" s="9"/>
      <c r="O8" s="9"/>
      <c r="P8" s="9"/>
      <c r="Q8" s="9"/>
      <c r="R8" s="9"/>
      <c r="S8" s="9"/>
      <c r="T8" s="9"/>
      <c r="U8" s="9"/>
    </row>
    <row r="9" spans="1:21" ht="20" customHeight="1">
      <c r="A9" s="11" t="s">
        <v>67</v>
      </c>
      <c r="B9" s="154" t="s">
        <v>68</v>
      </c>
      <c r="C9" s="154"/>
      <c r="D9" s="24" t="s">
        <v>69</v>
      </c>
      <c r="E9" s="193">
        <v>8.4</v>
      </c>
      <c r="F9" s="154"/>
      <c r="G9" s="24" t="s">
        <v>70</v>
      </c>
      <c r="H9" s="194">
        <v>26400</v>
      </c>
      <c r="I9" s="154"/>
      <c r="J9" s="24" t="s">
        <v>71</v>
      </c>
      <c r="K9" s="195">
        <v>31</v>
      </c>
      <c r="L9" s="155"/>
      <c r="M9" s="9"/>
      <c r="N9" s="9"/>
      <c r="O9" s="9"/>
      <c r="P9" s="9"/>
      <c r="Q9" s="9"/>
      <c r="R9" s="9"/>
      <c r="S9" s="9"/>
      <c r="T9" s="9"/>
      <c r="U9" s="9"/>
    </row>
    <row r="10" spans="1:21" ht="20" customHeight="1">
      <c r="A10" s="14" t="s">
        <v>72</v>
      </c>
      <c r="B10" s="156">
        <v>22</v>
      </c>
      <c r="C10" s="156"/>
      <c r="D10" s="27" t="s">
        <v>73</v>
      </c>
      <c r="E10" s="196">
        <v>11</v>
      </c>
      <c r="F10" s="156"/>
      <c r="G10" s="27" t="s">
        <v>74</v>
      </c>
      <c r="H10" s="196">
        <v>1280</v>
      </c>
      <c r="I10" s="156"/>
      <c r="J10" s="27" t="s">
        <v>75</v>
      </c>
      <c r="K10" s="197">
        <v>6.2E-2</v>
      </c>
      <c r="L10" s="157"/>
      <c r="M10" s="9"/>
      <c r="N10" s="9"/>
      <c r="O10" s="9"/>
      <c r="P10" s="9"/>
      <c r="Q10" s="9"/>
      <c r="R10" s="9"/>
      <c r="S10" s="9"/>
      <c r="T10" s="9"/>
      <c r="U10" s="9"/>
    </row>
    <row r="11" spans="1:21" ht="20" customHeight="1">
      <c r="A11" s="14" t="s">
        <v>76</v>
      </c>
      <c r="B11" s="156" t="s">
        <v>77</v>
      </c>
      <c r="C11" s="156"/>
      <c r="D11" s="27" t="s">
        <v>78</v>
      </c>
      <c r="E11" s="197">
        <v>0.56999999999999995</v>
      </c>
      <c r="F11" s="156"/>
      <c r="G11" s="27" t="s">
        <v>79</v>
      </c>
      <c r="H11" s="197">
        <v>0.11</v>
      </c>
      <c r="I11" s="156"/>
      <c r="J11" s="27" t="s">
        <v>80</v>
      </c>
      <c r="K11" s="198">
        <v>3.6</v>
      </c>
      <c r="L11" s="157"/>
      <c r="M11" s="9"/>
      <c r="N11" s="9"/>
      <c r="O11" s="9"/>
      <c r="P11" s="9"/>
      <c r="Q11" s="9"/>
      <c r="R11" s="9"/>
      <c r="S11" s="9"/>
      <c r="T11" s="9"/>
      <c r="U11" s="9"/>
    </row>
    <row r="12" spans="1:21" ht="20" customHeight="1">
      <c r="A12" s="14" t="s">
        <v>81</v>
      </c>
      <c r="B12" s="156" t="s">
        <v>82</v>
      </c>
      <c r="C12" s="156"/>
      <c r="D12" s="27" t="s">
        <v>83</v>
      </c>
      <c r="E12" s="197">
        <v>0.125</v>
      </c>
      <c r="F12" s="156"/>
      <c r="G12" s="27" t="s">
        <v>84</v>
      </c>
      <c r="H12" s="199">
        <v>61</v>
      </c>
      <c r="I12" s="156"/>
      <c r="J12" s="27" t="s">
        <v>85</v>
      </c>
      <c r="K12" s="197">
        <v>0.14000000000000001</v>
      </c>
      <c r="L12" s="157"/>
      <c r="M12" s="9"/>
      <c r="N12" s="9"/>
      <c r="O12" s="9"/>
      <c r="P12" s="9"/>
      <c r="Q12" s="9"/>
      <c r="R12" s="9"/>
      <c r="S12" s="9"/>
      <c r="T12" s="9"/>
      <c r="U12" s="9"/>
    </row>
    <row r="13" spans="1:21" ht="20" customHeight="1">
      <c r="A13" s="14" t="s">
        <v>86</v>
      </c>
      <c r="B13" s="200">
        <v>0.77549999999999997</v>
      </c>
      <c r="C13" s="156"/>
      <c r="D13" s="27" t="s">
        <v>87</v>
      </c>
      <c r="E13" s="197">
        <v>9.2299999999999993E-2</v>
      </c>
      <c r="F13" s="156"/>
      <c r="G13" s="27" t="s">
        <v>88</v>
      </c>
      <c r="H13" s="201">
        <v>0.41</v>
      </c>
      <c r="I13" s="156"/>
      <c r="J13" s="27" t="s">
        <v>89</v>
      </c>
      <c r="K13" s="202">
        <v>1.7</v>
      </c>
      <c r="L13" s="157"/>
      <c r="M13" s="9"/>
      <c r="N13" s="9"/>
      <c r="O13" s="9"/>
      <c r="P13" s="9"/>
      <c r="Q13" s="9"/>
      <c r="R13" s="9"/>
      <c r="S13" s="9"/>
      <c r="T13" s="9"/>
      <c r="U13" s="9"/>
    </row>
    <row r="14" spans="1:21" ht="20" customHeight="1">
      <c r="A14" s="17" t="s">
        <v>90</v>
      </c>
      <c r="B14" s="203">
        <v>0.6</v>
      </c>
      <c r="C14" s="158"/>
      <c r="D14" s="32" t="s">
        <v>91</v>
      </c>
      <c r="E14" s="203" t="s">
        <v>92</v>
      </c>
      <c r="F14" s="158"/>
      <c r="G14" s="32" t="s">
        <v>93</v>
      </c>
      <c r="H14" s="204">
        <v>44089</v>
      </c>
      <c r="I14" s="158"/>
      <c r="J14" s="32" t="s">
        <v>94</v>
      </c>
      <c r="K14" s="205" t="s">
        <v>95</v>
      </c>
      <c r="L14" s="159"/>
      <c r="M14" s="9"/>
      <c r="N14" s="9"/>
      <c r="O14" s="9"/>
      <c r="P14" s="9"/>
      <c r="Q14" s="9"/>
      <c r="R14" s="9"/>
      <c r="S14" s="9"/>
      <c r="T14" s="9"/>
      <c r="U14" s="9"/>
    </row>
    <row r="15" spans="1:21">
      <c r="A15" s="9"/>
      <c r="B15" s="9"/>
      <c r="C15" s="9"/>
      <c r="D15" s="9"/>
      <c r="E15" s="9"/>
      <c r="F15" s="9"/>
      <c r="G15" s="9"/>
      <c r="H15" s="9"/>
      <c r="I15" s="9"/>
      <c r="J15" s="9"/>
      <c r="K15" s="9"/>
      <c r="L15" s="9"/>
      <c r="M15" s="9"/>
      <c r="N15" s="9"/>
      <c r="O15" s="9"/>
      <c r="P15" s="9"/>
      <c r="Q15" s="9"/>
      <c r="R15" s="9"/>
      <c r="S15" s="9"/>
      <c r="T15" s="9"/>
      <c r="U15" s="9"/>
    </row>
    <row r="16" spans="1:21" ht="16" customHeight="1">
      <c r="A16" s="192" t="s">
        <v>96</v>
      </c>
      <c r="B16" s="192"/>
      <c r="C16" s="192"/>
      <c r="D16" s="192"/>
      <c r="E16" s="192"/>
      <c r="F16" s="192"/>
      <c r="G16" s="192"/>
      <c r="H16" s="192"/>
      <c r="I16" s="192"/>
      <c r="J16" s="192"/>
      <c r="K16" s="192"/>
      <c r="L16" s="192"/>
      <c r="M16" s="9"/>
      <c r="N16" s="9"/>
      <c r="O16" s="9"/>
      <c r="P16" s="9"/>
      <c r="Q16" s="9"/>
      <c r="R16" s="9"/>
      <c r="S16" s="9"/>
      <c r="T16" s="9"/>
      <c r="U16" s="9"/>
    </row>
    <row r="17" spans="1:21">
      <c r="A17" s="206" t="s">
        <v>97</v>
      </c>
      <c r="B17" s="207"/>
      <c r="C17" s="207"/>
      <c r="D17" s="207"/>
      <c r="E17" s="207"/>
      <c r="F17" s="207"/>
      <c r="G17" s="207"/>
      <c r="H17" s="207"/>
      <c r="I17" s="207"/>
      <c r="J17" s="207"/>
      <c r="K17" s="207"/>
      <c r="L17" s="208"/>
      <c r="M17" s="9"/>
      <c r="N17" s="9"/>
      <c r="O17" s="9"/>
      <c r="P17" s="9"/>
      <c r="Q17" s="9"/>
      <c r="R17" s="9"/>
      <c r="S17" s="9"/>
      <c r="T17" s="9"/>
      <c r="U17" s="9"/>
    </row>
    <row r="18" spans="1:21">
      <c r="A18" s="209"/>
      <c r="B18" s="151"/>
      <c r="C18" s="151"/>
      <c r="D18" s="151"/>
      <c r="E18" s="151"/>
      <c r="F18" s="151"/>
      <c r="G18" s="151"/>
      <c r="H18" s="151"/>
      <c r="I18" s="151"/>
      <c r="J18" s="151"/>
      <c r="K18" s="151"/>
      <c r="L18" s="210"/>
      <c r="M18" s="9"/>
      <c r="N18" s="9"/>
      <c r="O18" s="9"/>
      <c r="P18" s="9"/>
      <c r="Q18" s="9"/>
      <c r="R18" s="9"/>
      <c r="S18" s="9"/>
      <c r="T18" s="9"/>
      <c r="U18" s="9"/>
    </row>
    <row r="19" spans="1:21">
      <c r="A19" s="209"/>
      <c r="B19" s="151"/>
      <c r="C19" s="151"/>
      <c r="D19" s="151"/>
      <c r="E19" s="151"/>
      <c r="F19" s="151"/>
      <c r="G19" s="151"/>
      <c r="H19" s="151"/>
      <c r="I19" s="151"/>
      <c r="J19" s="151"/>
      <c r="K19" s="151"/>
      <c r="L19" s="210"/>
      <c r="M19" s="9"/>
      <c r="N19" s="9"/>
      <c r="O19" s="9"/>
      <c r="P19" s="9"/>
      <c r="Q19" s="9"/>
      <c r="R19" s="9"/>
      <c r="S19" s="9"/>
      <c r="T19" s="9"/>
      <c r="U19" s="9"/>
    </row>
    <row r="20" spans="1:21">
      <c r="A20" s="211"/>
      <c r="B20" s="212"/>
      <c r="C20" s="212"/>
      <c r="D20" s="212"/>
      <c r="E20" s="212"/>
      <c r="F20" s="212"/>
      <c r="G20" s="212"/>
      <c r="H20" s="212"/>
      <c r="I20" s="212"/>
      <c r="J20" s="212"/>
      <c r="K20" s="212"/>
      <c r="L20" s="213"/>
      <c r="M20" s="9"/>
      <c r="N20" s="9"/>
      <c r="O20" s="9"/>
      <c r="P20" s="9"/>
      <c r="Q20" s="9"/>
      <c r="R20" s="9"/>
      <c r="S20" s="9"/>
      <c r="T20" s="9"/>
      <c r="U20" s="9"/>
    </row>
    <row r="21" spans="1:21">
      <c r="A21" s="214" t="s">
        <v>98</v>
      </c>
      <c r="B21" s="215"/>
      <c r="C21" s="215"/>
      <c r="D21" s="215"/>
      <c r="E21" s="215"/>
      <c r="F21" s="215"/>
      <c r="G21" s="215"/>
      <c r="H21" s="215"/>
      <c r="I21" s="215"/>
      <c r="J21" s="215"/>
      <c r="K21" s="215"/>
      <c r="L21" s="216"/>
      <c r="M21" s="9"/>
      <c r="N21" s="9"/>
      <c r="O21" s="9"/>
      <c r="P21" s="9"/>
      <c r="Q21" s="9"/>
      <c r="R21" s="9"/>
      <c r="S21" s="9"/>
      <c r="T21" s="9"/>
      <c r="U21" s="9"/>
    </row>
    <row r="22" spans="1:21">
      <c r="A22" s="217"/>
      <c r="B22" s="218"/>
      <c r="C22" s="218"/>
      <c r="D22" s="218"/>
      <c r="E22" s="218"/>
      <c r="F22" s="218"/>
      <c r="G22" s="218"/>
      <c r="H22" s="218"/>
      <c r="I22" s="218"/>
      <c r="J22" s="218"/>
      <c r="K22" s="218"/>
      <c r="L22" s="219"/>
      <c r="M22" s="9"/>
      <c r="N22" s="9"/>
      <c r="O22" s="9"/>
      <c r="P22" s="9"/>
      <c r="Q22" s="9"/>
      <c r="R22" s="9"/>
      <c r="S22" s="9"/>
      <c r="T22" s="9"/>
      <c r="U22" s="9"/>
    </row>
    <row r="23" spans="1:21">
      <c r="A23" s="9"/>
      <c r="B23" s="9"/>
      <c r="C23" s="9"/>
      <c r="D23" s="9"/>
      <c r="E23" s="9"/>
      <c r="F23" s="9"/>
      <c r="G23" s="9"/>
      <c r="H23" s="9"/>
      <c r="I23" s="9"/>
      <c r="J23" s="9"/>
      <c r="K23" s="9"/>
      <c r="L23" s="9"/>
      <c r="M23" s="9"/>
      <c r="N23" s="9"/>
      <c r="O23" s="9"/>
      <c r="P23" s="9"/>
      <c r="Q23" s="9"/>
      <c r="R23" s="9"/>
      <c r="S23" s="9"/>
      <c r="T23" s="9"/>
      <c r="U23" s="9"/>
    </row>
    <row r="24" spans="1:21" ht="16" customHeight="1">
      <c r="A24" s="192" t="s">
        <v>99</v>
      </c>
      <c r="B24" s="192"/>
      <c r="C24" s="192"/>
      <c r="D24" s="192"/>
      <c r="E24" s="192"/>
      <c r="F24" s="192"/>
      <c r="G24" s="192"/>
      <c r="H24" s="192"/>
      <c r="I24" s="192"/>
      <c r="J24" s="192"/>
      <c r="K24" s="192"/>
      <c r="L24" s="192"/>
      <c r="M24" s="9"/>
      <c r="N24" s="9"/>
      <c r="O24" s="9"/>
      <c r="P24" s="9"/>
      <c r="Q24" s="9"/>
      <c r="R24" s="9"/>
      <c r="S24" s="9"/>
      <c r="T24" s="9"/>
      <c r="U24" s="9"/>
    </row>
    <row r="25" spans="1:21" ht="22.65" customHeight="1">
      <c r="A25" s="1" t="s">
        <v>100</v>
      </c>
      <c r="B25" s="2" t="s">
        <v>101</v>
      </c>
      <c r="C25" s="2" t="s">
        <v>102</v>
      </c>
      <c r="D25" s="3" t="s">
        <v>103</v>
      </c>
      <c r="E25" s="9"/>
      <c r="F25" s="1" t="s">
        <v>104</v>
      </c>
      <c r="G25" s="2" t="s">
        <v>105</v>
      </c>
      <c r="H25" s="2" t="s">
        <v>106</v>
      </c>
      <c r="I25" s="2" t="s">
        <v>87</v>
      </c>
      <c r="J25" s="3" t="s">
        <v>107</v>
      </c>
      <c r="K25" s="9"/>
      <c r="L25" s="9"/>
      <c r="M25" s="9"/>
      <c r="N25" s="9"/>
      <c r="O25" s="9"/>
      <c r="P25" s="9"/>
      <c r="Q25" s="9"/>
      <c r="R25" s="9"/>
      <c r="S25" s="9"/>
      <c r="T25" s="9"/>
      <c r="U25" s="9"/>
    </row>
    <row r="26" spans="1:21">
      <c r="A26" s="20" t="s">
        <v>106</v>
      </c>
      <c r="B26" s="34">
        <v>8.4</v>
      </c>
      <c r="C26" s="12" t="s">
        <v>108</v>
      </c>
      <c r="D26" s="13" t="s">
        <v>109</v>
      </c>
      <c r="E26" s="9"/>
      <c r="F26" s="20" t="s">
        <v>110</v>
      </c>
      <c r="G26" s="35">
        <v>0.44</v>
      </c>
      <c r="H26" s="34">
        <f>$B$26*G26</f>
        <v>3.6960000000000002</v>
      </c>
      <c r="I26" s="36">
        <v>0.11</v>
      </c>
      <c r="J26" s="37">
        <f>H26*I26</f>
        <v>0.40656000000000003</v>
      </c>
      <c r="K26" s="9"/>
      <c r="L26" s="9"/>
      <c r="M26" s="9"/>
      <c r="N26" s="9"/>
      <c r="O26" s="9"/>
      <c r="P26" s="9"/>
      <c r="Q26" s="9"/>
      <c r="R26" s="9"/>
      <c r="S26" s="9"/>
      <c r="T26" s="9"/>
      <c r="U26" s="9"/>
    </row>
    <row r="27" spans="1:21" ht="23">
      <c r="A27" s="21" t="s">
        <v>111</v>
      </c>
      <c r="B27" s="31">
        <v>1.03</v>
      </c>
      <c r="C27" s="15" t="s">
        <v>108</v>
      </c>
      <c r="D27" s="16" t="s">
        <v>112</v>
      </c>
      <c r="E27" s="9"/>
      <c r="F27" s="21" t="s">
        <v>113</v>
      </c>
      <c r="G27" s="38">
        <v>0.31</v>
      </c>
      <c r="H27" s="31">
        <f>$B$26*G27</f>
        <v>2.6040000000000001</v>
      </c>
      <c r="I27" s="29">
        <v>8.2000000000000003E-2</v>
      </c>
      <c r="J27" s="39">
        <f>H27*I27</f>
        <v>0.21352800000000002</v>
      </c>
      <c r="K27" s="9"/>
      <c r="L27" s="9"/>
      <c r="M27" s="9"/>
      <c r="N27" s="9"/>
      <c r="O27" s="9"/>
      <c r="P27" s="9"/>
      <c r="Q27" s="9"/>
      <c r="R27" s="9"/>
      <c r="S27" s="9"/>
      <c r="T27" s="9"/>
      <c r="U27" s="9"/>
    </row>
    <row r="28" spans="1:21" ht="23">
      <c r="A28" s="21" t="s">
        <v>86</v>
      </c>
      <c r="B28" s="31">
        <v>0.77549999999999997</v>
      </c>
      <c r="C28" s="15" t="s">
        <v>108</v>
      </c>
      <c r="D28" s="16" t="s">
        <v>114</v>
      </c>
      <c r="E28" s="9"/>
      <c r="F28" s="21" t="s">
        <v>115</v>
      </c>
      <c r="G28" s="38">
        <v>0.25</v>
      </c>
      <c r="H28" s="31">
        <f>$B$26*G28</f>
        <v>2.1</v>
      </c>
      <c r="I28" s="29">
        <v>7.3999999999999996E-2</v>
      </c>
      <c r="J28" s="39">
        <f>H28*I28</f>
        <v>0.15540000000000001</v>
      </c>
      <c r="K28" s="9"/>
      <c r="L28" s="9"/>
      <c r="M28" s="9"/>
      <c r="N28" s="9"/>
      <c r="O28" s="9"/>
      <c r="P28" s="9"/>
      <c r="Q28" s="9"/>
      <c r="R28" s="9"/>
      <c r="S28" s="9"/>
      <c r="T28" s="9"/>
      <c r="U28" s="9"/>
    </row>
    <row r="29" spans="1:21" ht="23">
      <c r="A29" s="21" t="s">
        <v>88</v>
      </c>
      <c r="B29" s="31">
        <v>0.41</v>
      </c>
      <c r="C29" s="15" t="s">
        <v>108</v>
      </c>
      <c r="D29" s="16" t="s">
        <v>116</v>
      </c>
      <c r="E29" s="9"/>
      <c r="F29" s="40" t="s">
        <v>117</v>
      </c>
      <c r="G29" s="41">
        <v>1</v>
      </c>
      <c r="H29" s="42">
        <f>SUM(H26:H28)</f>
        <v>8.4</v>
      </c>
      <c r="I29" s="43"/>
      <c r="J29" s="44">
        <f>SUM(J26:J28)</f>
        <v>0.77548800000000007</v>
      </c>
      <c r="K29" s="9"/>
      <c r="L29" s="9"/>
      <c r="M29" s="9"/>
      <c r="N29" s="9"/>
      <c r="O29" s="9"/>
      <c r="P29" s="9"/>
      <c r="Q29" s="9"/>
      <c r="R29" s="9"/>
      <c r="S29" s="9"/>
      <c r="T29" s="9"/>
      <c r="U29" s="9"/>
    </row>
    <row r="30" spans="1:21" ht="23">
      <c r="A30" s="22" t="s">
        <v>118</v>
      </c>
      <c r="B30" s="45">
        <v>0.52080000000000004</v>
      </c>
      <c r="C30" s="18" t="s">
        <v>108</v>
      </c>
      <c r="D30" s="19" t="s">
        <v>119</v>
      </c>
      <c r="E30" s="9"/>
      <c r="F30" s="9"/>
      <c r="G30" s="9"/>
      <c r="H30" s="9"/>
      <c r="I30" s="9"/>
      <c r="J30" s="9"/>
      <c r="K30" s="9"/>
      <c r="L30" s="9"/>
      <c r="M30" s="9"/>
      <c r="N30" s="9"/>
      <c r="O30" s="9"/>
      <c r="P30" s="9"/>
      <c r="Q30" s="9"/>
      <c r="R30" s="9"/>
      <c r="S30" s="9"/>
      <c r="T30" s="9"/>
      <c r="U30" s="9"/>
    </row>
    <row r="31" spans="1:21" ht="22.65" customHeight="1">
      <c r="A31" s="9"/>
      <c r="B31" s="9"/>
      <c r="C31" s="9"/>
      <c r="D31" s="9"/>
      <c r="E31" s="9"/>
      <c r="F31" s="1" t="s">
        <v>120</v>
      </c>
      <c r="G31" s="2" t="s">
        <v>105</v>
      </c>
      <c r="H31" s="2" t="s">
        <v>106</v>
      </c>
      <c r="I31" s="3" t="s">
        <v>121</v>
      </c>
      <c r="J31" s="9"/>
      <c r="K31" s="9"/>
      <c r="L31" s="9"/>
      <c r="M31" s="9"/>
      <c r="N31" s="9"/>
      <c r="O31" s="9"/>
      <c r="P31" s="9"/>
      <c r="Q31" s="9"/>
      <c r="R31" s="9"/>
      <c r="S31" s="9"/>
      <c r="T31" s="9"/>
      <c r="U31" s="9"/>
    </row>
    <row r="32" spans="1:21" ht="23">
      <c r="A32" s="9"/>
      <c r="B32" s="9"/>
      <c r="C32" s="9"/>
      <c r="D32" s="9"/>
      <c r="E32" s="9"/>
      <c r="F32" s="20" t="s">
        <v>122</v>
      </c>
      <c r="G32" s="35">
        <v>0.39</v>
      </c>
      <c r="H32" s="34">
        <f>$B$26*G32</f>
        <v>3.2760000000000002</v>
      </c>
      <c r="I32" s="13" t="s">
        <v>123</v>
      </c>
      <c r="J32" s="9"/>
      <c r="K32" s="9"/>
      <c r="L32" s="9"/>
      <c r="M32" s="9"/>
      <c r="N32" s="9"/>
      <c r="O32" s="9"/>
      <c r="P32" s="9"/>
      <c r="Q32" s="9"/>
      <c r="R32" s="9"/>
      <c r="S32" s="9"/>
      <c r="T32" s="9"/>
      <c r="U32" s="9"/>
    </row>
    <row r="33" spans="1:21" ht="23">
      <c r="A33" s="9"/>
      <c r="B33" s="9"/>
      <c r="C33" s="9"/>
      <c r="D33" s="9"/>
      <c r="E33" s="9"/>
      <c r="F33" s="21" t="s">
        <v>124</v>
      </c>
      <c r="G33" s="38">
        <v>0.31</v>
      </c>
      <c r="H33" s="31">
        <f>$B$26*G33</f>
        <v>2.6040000000000001</v>
      </c>
      <c r="I33" s="16" t="s">
        <v>125</v>
      </c>
      <c r="J33" s="9"/>
      <c r="K33" s="9"/>
      <c r="L33" s="9"/>
      <c r="M33" s="9"/>
      <c r="N33" s="9"/>
      <c r="O33" s="9"/>
      <c r="P33" s="9"/>
      <c r="Q33" s="9"/>
      <c r="R33" s="9"/>
      <c r="S33" s="9"/>
      <c r="T33" s="9"/>
      <c r="U33" s="9"/>
    </row>
    <row r="34" spans="1:21" ht="23">
      <c r="A34" s="9"/>
      <c r="B34" s="9"/>
      <c r="C34" s="9"/>
      <c r="D34" s="9"/>
      <c r="E34" s="9"/>
      <c r="F34" s="21" t="s">
        <v>126</v>
      </c>
      <c r="G34" s="38">
        <v>0.27</v>
      </c>
      <c r="H34" s="31">
        <f>$B$26*G34</f>
        <v>2.2680000000000002</v>
      </c>
      <c r="I34" s="16" t="s">
        <v>127</v>
      </c>
      <c r="J34" s="9"/>
      <c r="K34" s="9"/>
      <c r="L34" s="9"/>
      <c r="M34" s="9"/>
      <c r="N34" s="9"/>
      <c r="O34" s="9"/>
      <c r="P34" s="9"/>
      <c r="Q34" s="9"/>
      <c r="R34" s="9"/>
      <c r="S34" s="9"/>
      <c r="T34" s="9"/>
      <c r="U34" s="9"/>
    </row>
    <row r="35" spans="1:21">
      <c r="A35" s="9"/>
      <c r="B35" s="9"/>
      <c r="C35" s="9"/>
      <c r="D35" s="9"/>
      <c r="E35" s="9"/>
      <c r="F35" s="21" t="s">
        <v>128</v>
      </c>
      <c r="G35" s="38">
        <v>0.03</v>
      </c>
      <c r="H35" s="31">
        <f>$B$26*G35</f>
        <v>0.252</v>
      </c>
      <c r="I35" s="16" t="s">
        <v>129</v>
      </c>
      <c r="J35" s="9"/>
      <c r="K35" s="9"/>
      <c r="L35" s="9"/>
      <c r="M35" s="9"/>
      <c r="N35" s="9"/>
      <c r="O35" s="9"/>
      <c r="P35" s="9"/>
      <c r="Q35" s="9"/>
      <c r="R35" s="9"/>
      <c r="S35" s="9"/>
      <c r="T35" s="9"/>
      <c r="U35" s="9"/>
    </row>
    <row r="36" spans="1:21">
      <c r="A36" s="9"/>
      <c r="B36" s="9"/>
      <c r="C36" s="9"/>
      <c r="D36" s="9"/>
      <c r="E36" s="9"/>
      <c r="F36" s="46" t="s">
        <v>117</v>
      </c>
      <c r="G36" s="47">
        <v>1</v>
      </c>
      <c r="H36" s="48">
        <f>SUM(H32:H35)</f>
        <v>8.4000000000000021</v>
      </c>
      <c r="I36" s="49"/>
      <c r="J36" s="9"/>
      <c r="K36" s="9"/>
      <c r="L36" s="9"/>
      <c r="M36" s="9"/>
      <c r="N36" s="9"/>
      <c r="O36" s="9"/>
      <c r="P36" s="9"/>
      <c r="Q36" s="9"/>
      <c r="R36" s="9"/>
      <c r="S36" s="9"/>
      <c r="T36" s="9"/>
      <c r="U36" s="9"/>
    </row>
    <row r="37" spans="1:21">
      <c r="A37" s="9"/>
      <c r="B37" s="9"/>
      <c r="C37" s="9"/>
      <c r="D37" s="9"/>
      <c r="E37" s="9"/>
      <c r="F37" s="9"/>
      <c r="G37" s="9"/>
      <c r="H37" s="9"/>
      <c r="I37" s="9"/>
      <c r="J37" s="9"/>
      <c r="K37" s="9"/>
      <c r="L37" s="9"/>
      <c r="M37" s="9"/>
      <c r="N37" s="9"/>
      <c r="O37" s="9"/>
      <c r="P37" s="9"/>
      <c r="Q37" s="9"/>
      <c r="R37" s="9"/>
      <c r="S37" s="9"/>
      <c r="T37" s="9"/>
      <c r="U37" s="9"/>
    </row>
    <row r="38" spans="1:21">
      <c r="A38" s="9"/>
      <c r="B38" s="9"/>
      <c r="C38" s="9"/>
      <c r="D38" s="9"/>
      <c r="E38" s="9"/>
      <c r="F38" s="9"/>
      <c r="G38" s="9"/>
      <c r="H38" s="9"/>
      <c r="I38" s="9"/>
      <c r="J38" s="9"/>
      <c r="K38" s="9"/>
      <c r="L38" s="9"/>
      <c r="M38" s="9"/>
      <c r="N38" s="9"/>
      <c r="O38" s="9"/>
      <c r="P38" s="9"/>
      <c r="Q38" s="9"/>
      <c r="R38" s="9"/>
      <c r="S38" s="9"/>
      <c r="T38" s="9"/>
      <c r="U38" s="9"/>
    </row>
    <row r="39" spans="1:21">
      <c r="A39" s="9"/>
      <c r="B39" s="9"/>
      <c r="C39" s="9"/>
      <c r="D39" s="9"/>
      <c r="E39" s="9"/>
      <c r="F39" s="9"/>
      <c r="G39" s="9"/>
      <c r="H39" s="9"/>
      <c r="I39" s="9"/>
      <c r="J39" s="9"/>
      <c r="K39" s="9"/>
      <c r="L39" s="9"/>
      <c r="M39" s="9"/>
      <c r="N39" s="9"/>
      <c r="O39" s="9"/>
      <c r="P39" s="9"/>
      <c r="Q39" s="9"/>
      <c r="R39" s="9"/>
      <c r="S39" s="9"/>
      <c r="T39" s="9"/>
      <c r="U39" s="9"/>
    </row>
    <row r="40" spans="1:21">
      <c r="A40" s="9"/>
      <c r="B40" s="9"/>
      <c r="C40" s="9"/>
      <c r="D40" s="9"/>
      <c r="E40" s="9"/>
      <c r="F40" s="9"/>
      <c r="G40" s="9"/>
      <c r="H40" s="9"/>
      <c r="I40" s="9"/>
      <c r="J40" s="9"/>
      <c r="K40" s="9"/>
      <c r="L40" s="9"/>
      <c r="M40" s="9"/>
      <c r="N40" s="9"/>
      <c r="O40" s="9"/>
      <c r="P40" s="9"/>
      <c r="Q40" s="9"/>
      <c r="R40" s="9"/>
      <c r="S40" s="9"/>
      <c r="T40" s="9"/>
      <c r="U40" s="9"/>
    </row>
    <row r="41" spans="1:21">
      <c r="A41" s="9"/>
      <c r="B41" s="9"/>
      <c r="C41" s="9"/>
      <c r="D41" s="9"/>
      <c r="E41" s="9"/>
      <c r="F41" s="9"/>
      <c r="G41" s="9"/>
      <c r="H41" s="9"/>
      <c r="I41" s="9"/>
      <c r="J41" s="9"/>
      <c r="K41" s="9"/>
      <c r="L41" s="9"/>
      <c r="M41" s="9"/>
      <c r="N41" s="9"/>
      <c r="O41" s="9"/>
      <c r="P41" s="9"/>
      <c r="Q41" s="9"/>
      <c r="R41" s="9"/>
      <c r="S41" s="9"/>
      <c r="T41" s="9"/>
      <c r="U41" s="9"/>
    </row>
    <row r="42" spans="1:21">
      <c r="A42" s="9"/>
      <c r="B42" s="9"/>
      <c r="C42" s="9"/>
      <c r="D42" s="9"/>
      <c r="E42" s="9"/>
      <c r="F42" s="9"/>
      <c r="G42" s="9"/>
      <c r="H42" s="9"/>
      <c r="I42" s="9"/>
      <c r="J42" s="9"/>
      <c r="K42" s="9"/>
      <c r="L42" s="9"/>
      <c r="M42" s="9"/>
      <c r="N42" s="9"/>
      <c r="O42" s="9"/>
      <c r="P42" s="9"/>
      <c r="Q42" s="9"/>
      <c r="R42" s="9"/>
      <c r="S42" s="9"/>
      <c r="T42" s="9"/>
      <c r="U42" s="9"/>
    </row>
    <row r="43" spans="1:21">
      <c r="A43" s="9"/>
      <c r="B43" s="9"/>
      <c r="C43" s="9"/>
      <c r="D43" s="9"/>
      <c r="E43" s="9"/>
      <c r="F43" s="9"/>
      <c r="G43" s="9"/>
      <c r="H43" s="9"/>
      <c r="I43" s="9"/>
      <c r="J43" s="9"/>
      <c r="K43" s="9"/>
      <c r="L43" s="9"/>
      <c r="M43" s="9"/>
      <c r="N43" s="9"/>
      <c r="O43" s="9"/>
      <c r="P43" s="9"/>
      <c r="Q43" s="9"/>
      <c r="R43" s="9"/>
      <c r="S43" s="9"/>
      <c r="T43" s="9"/>
      <c r="U43" s="9"/>
    </row>
    <row r="44" spans="1:21">
      <c r="A44" s="9"/>
      <c r="B44" s="9"/>
      <c r="C44" s="9"/>
      <c r="D44" s="9"/>
      <c r="E44" s="9"/>
      <c r="F44" s="9"/>
      <c r="G44" s="9"/>
      <c r="H44" s="9"/>
      <c r="I44" s="9"/>
      <c r="J44" s="9"/>
      <c r="K44" s="9"/>
      <c r="L44" s="9"/>
      <c r="M44" s="9"/>
      <c r="N44" s="9"/>
      <c r="O44" s="9"/>
      <c r="P44" s="9"/>
      <c r="Q44" s="9"/>
      <c r="R44" s="9"/>
      <c r="S44" s="9"/>
      <c r="T44" s="9"/>
      <c r="U44" s="9"/>
    </row>
    <row r="45" spans="1:21">
      <c r="A45" s="9"/>
      <c r="B45" s="9"/>
      <c r="C45" s="9"/>
      <c r="D45" s="9"/>
      <c r="E45" s="9"/>
      <c r="F45" s="9"/>
      <c r="G45" s="9"/>
      <c r="H45" s="9"/>
      <c r="I45" s="9"/>
      <c r="J45" s="9"/>
      <c r="K45" s="9"/>
      <c r="L45" s="9"/>
      <c r="M45" s="9"/>
      <c r="N45" s="9"/>
      <c r="O45" s="9"/>
      <c r="P45" s="9"/>
      <c r="Q45" s="9"/>
      <c r="R45" s="9"/>
      <c r="S45" s="9"/>
      <c r="T45" s="9"/>
      <c r="U45" s="9"/>
    </row>
    <row r="46" spans="1:21">
      <c r="A46" s="9"/>
      <c r="B46" s="9"/>
      <c r="C46" s="9"/>
      <c r="D46" s="9"/>
      <c r="E46" s="9"/>
      <c r="F46" s="9"/>
      <c r="G46" s="9"/>
      <c r="H46" s="9"/>
      <c r="I46" s="9"/>
      <c r="J46" s="9"/>
      <c r="K46" s="9"/>
      <c r="L46" s="9"/>
      <c r="M46" s="9"/>
      <c r="N46" s="9"/>
      <c r="O46" s="9"/>
      <c r="P46" s="9"/>
      <c r="Q46" s="9"/>
      <c r="R46" s="9"/>
      <c r="S46" s="9"/>
      <c r="T46" s="9"/>
      <c r="U46" s="9"/>
    </row>
    <row r="47" spans="1:21">
      <c r="A47" s="9"/>
      <c r="B47" s="9"/>
      <c r="C47" s="9"/>
      <c r="D47" s="9"/>
      <c r="E47" s="9"/>
      <c r="F47" s="9"/>
      <c r="G47" s="9"/>
      <c r="H47" s="9"/>
      <c r="I47" s="9"/>
      <c r="J47" s="9"/>
      <c r="K47" s="9"/>
      <c r="L47" s="9"/>
      <c r="M47" s="9"/>
      <c r="N47" s="9"/>
      <c r="O47" s="9"/>
      <c r="P47" s="9"/>
      <c r="Q47" s="9"/>
      <c r="R47" s="9"/>
      <c r="S47" s="9"/>
      <c r="T47" s="9"/>
      <c r="U47" s="9"/>
    </row>
    <row r="48" spans="1:21" ht="16" customHeight="1">
      <c r="A48" s="192" t="s">
        <v>130</v>
      </c>
      <c r="B48" s="192"/>
      <c r="C48" s="192"/>
      <c r="D48" s="192"/>
      <c r="E48" s="192"/>
      <c r="F48" s="192"/>
      <c r="G48" s="192"/>
      <c r="H48" s="192"/>
      <c r="I48" s="192"/>
      <c r="J48" s="192"/>
      <c r="K48" s="192"/>
      <c r="L48" s="192"/>
      <c r="M48" s="9"/>
      <c r="N48" s="9"/>
      <c r="O48" s="9"/>
      <c r="P48" s="9"/>
      <c r="Q48" s="9"/>
      <c r="R48" s="9"/>
      <c r="S48" s="9"/>
      <c r="T48" s="9"/>
      <c r="U48" s="9"/>
    </row>
    <row r="49" spans="1:21" ht="22.65" customHeight="1">
      <c r="A49" s="1" t="s">
        <v>131</v>
      </c>
      <c r="B49" s="2" t="s">
        <v>132</v>
      </c>
      <c r="C49" s="2" t="s">
        <v>133</v>
      </c>
      <c r="D49" s="2" t="s">
        <v>102</v>
      </c>
      <c r="E49" s="2" t="s">
        <v>134</v>
      </c>
      <c r="F49" s="3" t="s">
        <v>135</v>
      </c>
      <c r="G49" s="9"/>
      <c r="H49" s="1" t="s">
        <v>131</v>
      </c>
      <c r="I49" s="2" t="s">
        <v>132</v>
      </c>
      <c r="J49" s="2" t="s">
        <v>133</v>
      </c>
      <c r="K49" s="2" t="s">
        <v>102</v>
      </c>
      <c r="L49" s="3" t="s">
        <v>135</v>
      </c>
      <c r="M49" s="9"/>
      <c r="N49" s="9"/>
      <c r="O49" s="9"/>
      <c r="P49" s="9"/>
      <c r="Q49" s="9"/>
      <c r="R49" s="9"/>
      <c r="S49" s="9"/>
      <c r="T49" s="9"/>
      <c r="U49" s="9"/>
    </row>
    <row r="50" spans="1:21" ht="34.5">
      <c r="A50" s="20" t="s">
        <v>136</v>
      </c>
      <c r="B50" s="12" t="s">
        <v>137</v>
      </c>
      <c r="C50" s="36">
        <v>0.63</v>
      </c>
      <c r="D50" s="12" t="s">
        <v>138</v>
      </c>
      <c r="E50" s="12" t="s">
        <v>139</v>
      </c>
      <c r="F50" s="13" t="s">
        <v>140</v>
      </c>
      <c r="G50" s="9"/>
      <c r="H50" s="20" t="s">
        <v>141</v>
      </c>
      <c r="I50" s="12" t="s">
        <v>142</v>
      </c>
      <c r="J50" s="35">
        <v>0.64</v>
      </c>
      <c r="K50" s="12" t="s">
        <v>143</v>
      </c>
      <c r="L50" s="13" t="s">
        <v>144</v>
      </c>
      <c r="M50" s="9"/>
      <c r="N50" s="9"/>
      <c r="O50" s="9"/>
      <c r="P50" s="9"/>
      <c r="Q50" s="9"/>
      <c r="R50" s="9"/>
      <c r="S50" s="9"/>
      <c r="T50" s="9"/>
      <c r="U50" s="9"/>
    </row>
    <row r="51" spans="1:21" ht="46">
      <c r="A51" s="21" t="s">
        <v>136</v>
      </c>
      <c r="B51" s="15" t="s">
        <v>145</v>
      </c>
      <c r="C51" s="28">
        <v>8</v>
      </c>
      <c r="D51" s="15" t="s">
        <v>146</v>
      </c>
      <c r="E51" s="15" t="s">
        <v>139</v>
      </c>
      <c r="F51" s="16" t="s">
        <v>147</v>
      </c>
      <c r="G51" s="9"/>
      <c r="H51" s="21" t="s">
        <v>141</v>
      </c>
      <c r="I51" s="15" t="s">
        <v>80</v>
      </c>
      <c r="J51" s="50">
        <v>3.6</v>
      </c>
      <c r="K51" s="15" t="s">
        <v>148</v>
      </c>
      <c r="L51" s="16" t="s">
        <v>149</v>
      </c>
      <c r="M51" s="9"/>
      <c r="N51" s="9"/>
      <c r="O51" s="9"/>
      <c r="P51" s="9"/>
      <c r="Q51" s="9"/>
      <c r="R51" s="9"/>
      <c r="S51" s="9"/>
      <c r="T51" s="9"/>
      <c r="U51" s="9"/>
    </row>
    <row r="52" spans="1:21" ht="46">
      <c r="A52" s="21" t="s">
        <v>136</v>
      </c>
      <c r="B52" s="15" t="s">
        <v>150</v>
      </c>
      <c r="C52" s="29">
        <v>4.4999999999999998E-2</v>
      </c>
      <c r="D52" s="15" t="s">
        <v>138</v>
      </c>
      <c r="E52" s="15" t="s">
        <v>139</v>
      </c>
      <c r="F52" s="16" t="s">
        <v>151</v>
      </c>
      <c r="G52" s="9"/>
      <c r="H52" s="21" t="s">
        <v>152</v>
      </c>
      <c r="I52" s="15" t="s">
        <v>153</v>
      </c>
      <c r="J52" s="38">
        <v>0.17</v>
      </c>
      <c r="K52" s="15" t="s">
        <v>154</v>
      </c>
      <c r="L52" s="16" t="s">
        <v>155</v>
      </c>
      <c r="M52" s="9"/>
      <c r="N52" s="9"/>
      <c r="O52" s="9"/>
      <c r="P52" s="9"/>
      <c r="Q52" s="9"/>
      <c r="R52" s="9"/>
      <c r="S52" s="9"/>
      <c r="T52" s="9"/>
      <c r="U52" s="9"/>
    </row>
    <row r="53" spans="1:21" ht="46">
      <c r="A53" s="21" t="s">
        <v>136</v>
      </c>
      <c r="B53" s="15" t="s">
        <v>156</v>
      </c>
      <c r="C53" s="29">
        <v>0.31</v>
      </c>
      <c r="D53" s="15" t="s">
        <v>157</v>
      </c>
      <c r="E53" s="15" t="s">
        <v>139</v>
      </c>
      <c r="F53" s="16" t="s">
        <v>158</v>
      </c>
      <c r="G53" s="9"/>
      <c r="H53" s="21" t="s">
        <v>152</v>
      </c>
      <c r="I53" s="15" t="s">
        <v>159</v>
      </c>
      <c r="J53" s="38">
        <v>0.21</v>
      </c>
      <c r="K53" s="15" t="s">
        <v>160</v>
      </c>
      <c r="L53" s="16" t="s">
        <v>161</v>
      </c>
      <c r="M53" s="9"/>
      <c r="N53" s="9"/>
      <c r="O53" s="9"/>
      <c r="P53" s="9"/>
      <c r="Q53" s="9"/>
      <c r="R53" s="9"/>
      <c r="S53" s="9"/>
      <c r="T53" s="9"/>
      <c r="U53" s="9"/>
    </row>
    <row r="54" spans="1:21" ht="34.5">
      <c r="A54" s="21" t="s">
        <v>162</v>
      </c>
      <c r="B54" s="15" t="s">
        <v>163</v>
      </c>
      <c r="C54" s="51">
        <v>450</v>
      </c>
      <c r="D54" s="15" t="s">
        <v>164</v>
      </c>
      <c r="E54" s="15" t="s">
        <v>165</v>
      </c>
      <c r="F54" s="16" t="s">
        <v>166</v>
      </c>
      <c r="G54" s="9"/>
      <c r="H54" s="21" t="s">
        <v>152</v>
      </c>
      <c r="I54" s="15" t="s">
        <v>167</v>
      </c>
      <c r="J54" s="38">
        <v>0.12</v>
      </c>
      <c r="K54" s="15" t="s">
        <v>138</v>
      </c>
      <c r="L54" s="16" t="s">
        <v>168</v>
      </c>
      <c r="M54" s="9"/>
      <c r="N54" s="9"/>
      <c r="O54" s="9"/>
      <c r="P54" s="9"/>
      <c r="Q54" s="9"/>
      <c r="R54" s="9"/>
      <c r="S54" s="9"/>
      <c r="T54" s="9"/>
      <c r="U54" s="9"/>
    </row>
    <row r="55" spans="1:21" ht="34.5">
      <c r="A55" s="21" t="s">
        <v>162</v>
      </c>
      <c r="B55" s="15" t="s">
        <v>169</v>
      </c>
      <c r="C55" s="52">
        <v>33</v>
      </c>
      <c r="D55" s="15" t="s">
        <v>170</v>
      </c>
      <c r="E55" s="15" t="s">
        <v>165</v>
      </c>
      <c r="F55" s="16" t="s">
        <v>171</v>
      </c>
      <c r="G55" s="9"/>
      <c r="H55" s="21" t="s">
        <v>152</v>
      </c>
      <c r="I55" s="15" t="s">
        <v>172</v>
      </c>
      <c r="J55" s="50">
        <v>5.5</v>
      </c>
      <c r="K55" s="15" t="s">
        <v>148</v>
      </c>
      <c r="L55" s="16" t="s">
        <v>173</v>
      </c>
      <c r="M55" s="9"/>
      <c r="N55" s="9"/>
      <c r="O55" s="9"/>
      <c r="P55" s="9"/>
      <c r="Q55" s="9"/>
      <c r="R55" s="9"/>
      <c r="S55" s="9"/>
      <c r="T55" s="9"/>
      <c r="U55" s="9"/>
    </row>
    <row r="56" spans="1:21" ht="57.5">
      <c r="A56" s="21" t="s">
        <v>174</v>
      </c>
      <c r="B56" s="15" t="s">
        <v>175</v>
      </c>
      <c r="C56" s="29">
        <v>0.38</v>
      </c>
      <c r="D56" s="15" t="s">
        <v>138</v>
      </c>
      <c r="E56" s="15" t="s">
        <v>139</v>
      </c>
      <c r="F56" s="16" t="s">
        <v>176</v>
      </c>
      <c r="G56" s="9"/>
      <c r="H56" s="22" t="s">
        <v>174</v>
      </c>
      <c r="I56" s="18" t="s">
        <v>177</v>
      </c>
      <c r="J56" s="53">
        <v>0.46</v>
      </c>
      <c r="K56" s="18" t="s">
        <v>178</v>
      </c>
      <c r="L56" s="19" t="s">
        <v>179</v>
      </c>
      <c r="M56" s="9"/>
      <c r="N56" s="9"/>
      <c r="O56" s="9"/>
      <c r="P56" s="9"/>
      <c r="Q56" s="9"/>
      <c r="R56" s="9"/>
      <c r="S56" s="9"/>
      <c r="T56" s="9"/>
      <c r="U56" s="9"/>
    </row>
    <row r="57" spans="1:21" ht="23">
      <c r="A57" s="21" t="s">
        <v>174</v>
      </c>
      <c r="B57" s="15" t="s">
        <v>180</v>
      </c>
      <c r="C57" s="29">
        <v>0.09</v>
      </c>
      <c r="D57" s="15" t="s">
        <v>181</v>
      </c>
      <c r="E57" s="15" t="s">
        <v>139</v>
      </c>
      <c r="F57" s="16" t="s">
        <v>182</v>
      </c>
      <c r="G57" s="9"/>
      <c r="H57" s="9"/>
      <c r="I57" s="9"/>
      <c r="J57" s="9"/>
      <c r="K57" s="9"/>
      <c r="L57" s="9"/>
      <c r="M57" s="9"/>
      <c r="N57" s="9"/>
      <c r="O57" s="9"/>
      <c r="P57" s="9"/>
      <c r="Q57" s="9"/>
      <c r="R57" s="9"/>
      <c r="S57" s="9"/>
      <c r="T57" s="9"/>
      <c r="U57" s="9"/>
    </row>
    <row r="58" spans="1:21" ht="23">
      <c r="A58" s="21" t="s">
        <v>174</v>
      </c>
      <c r="B58" s="15" t="s">
        <v>183</v>
      </c>
      <c r="C58" s="29">
        <v>6.8000000000000005E-2</v>
      </c>
      <c r="D58" s="15" t="s">
        <v>138</v>
      </c>
      <c r="E58" s="15" t="s">
        <v>139</v>
      </c>
      <c r="F58" s="16" t="s">
        <v>184</v>
      </c>
      <c r="G58" s="9"/>
      <c r="H58" s="9"/>
      <c r="I58" s="9"/>
      <c r="J58" s="9"/>
      <c r="K58" s="9"/>
      <c r="L58" s="9"/>
      <c r="M58" s="9"/>
      <c r="N58" s="9"/>
      <c r="O58" s="9"/>
      <c r="P58" s="9"/>
      <c r="Q58" s="9"/>
      <c r="R58" s="9"/>
      <c r="S58" s="9"/>
      <c r="T58" s="9"/>
      <c r="U58" s="9"/>
    </row>
    <row r="59" spans="1:21" ht="23">
      <c r="A59" s="21" t="s">
        <v>141</v>
      </c>
      <c r="B59" s="15" t="s">
        <v>185</v>
      </c>
      <c r="C59" s="29">
        <v>0.56999999999999995</v>
      </c>
      <c r="D59" s="15" t="s">
        <v>160</v>
      </c>
      <c r="E59" s="15" t="s">
        <v>139</v>
      </c>
      <c r="F59" s="16" t="s">
        <v>186</v>
      </c>
      <c r="G59" s="9"/>
      <c r="H59" s="9"/>
      <c r="I59" s="9"/>
      <c r="J59" s="9"/>
      <c r="K59" s="9"/>
      <c r="L59" s="9"/>
      <c r="M59" s="9"/>
      <c r="N59" s="9"/>
      <c r="O59" s="9"/>
      <c r="P59" s="9"/>
      <c r="Q59" s="9"/>
      <c r="R59" s="9"/>
      <c r="S59" s="9"/>
      <c r="T59" s="9"/>
      <c r="U59" s="9"/>
    </row>
    <row r="60" spans="1:21" ht="23">
      <c r="A60" s="22" t="s">
        <v>141</v>
      </c>
      <c r="B60" s="18" t="s">
        <v>187</v>
      </c>
      <c r="C60" s="54">
        <v>2.1999999999999999E-2</v>
      </c>
      <c r="D60" s="18" t="s">
        <v>138</v>
      </c>
      <c r="E60" s="18" t="s">
        <v>139</v>
      </c>
      <c r="F60" s="19" t="s">
        <v>188</v>
      </c>
      <c r="G60" s="9"/>
      <c r="H60" s="9"/>
      <c r="I60" s="9"/>
      <c r="J60" s="9"/>
      <c r="K60" s="9"/>
      <c r="L60" s="9"/>
      <c r="M60" s="9"/>
      <c r="N60" s="9"/>
      <c r="O60" s="9"/>
      <c r="P60" s="9"/>
      <c r="Q60" s="9"/>
      <c r="R60" s="9"/>
      <c r="S60" s="9"/>
      <c r="T60" s="9"/>
      <c r="U60" s="9"/>
    </row>
    <row r="61" spans="1:21">
      <c r="A61" s="9"/>
      <c r="B61" s="9"/>
      <c r="C61" s="9"/>
      <c r="D61" s="9"/>
      <c r="E61" s="9"/>
      <c r="F61" s="9"/>
      <c r="G61" s="9"/>
      <c r="H61" s="9"/>
      <c r="I61" s="9"/>
      <c r="J61" s="9"/>
      <c r="K61" s="9"/>
      <c r="L61" s="9"/>
      <c r="M61" s="9"/>
      <c r="N61" s="9"/>
      <c r="O61" s="9"/>
      <c r="P61" s="9"/>
      <c r="Q61" s="9"/>
      <c r="R61" s="9"/>
      <c r="S61" s="9"/>
      <c r="T61" s="9"/>
      <c r="U61" s="9"/>
    </row>
    <row r="62" spans="1:21" ht="16" customHeight="1">
      <c r="A62" s="192" t="s">
        <v>189</v>
      </c>
      <c r="B62" s="192"/>
      <c r="C62" s="192"/>
      <c r="D62" s="192"/>
      <c r="E62" s="192"/>
      <c r="F62" s="192"/>
      <c r="G62" s="192"/>
      <c r="H62" s="192"/>
      <c r="I62" s="192"/>
      <c r="J62" s="192"/>
      <c r="K62" s="192"/>
      <c r="L62" s="192"/>
      <c r="M62" s="9"/>
      <c r="N62" s="9"/>
      <c r="O62" s="9"/>
      <c r="P62" s="9"/>
      <c r="Q62" s="9"/>
      <c r="R62" s="9"/>
      <c r="S62" s="9"/>
      <c r="T62" s="9"/>
      <c r="U62" s="9"/>
    </row>
    <row r="63" spans="1:21">
      <c r="A63" s="214" t="s">
        <v>190</v>
      </c>
      <c r="B63" s="215"/>
      <c r="C63" s="215"/>
      <c r="D63" s="215"/>
      <c r="E63" s="215"/>
      <c r="F63" s="215"/>
      <c r="G63" s="215"/>
      <c r="H63" s="215"/>
      <c r="I63" s="215"/>
      <c r="J63" s="215"/>
      <c r="K63" s="215"/>
      <c r="L63" s="216"/>
      <c r="M63" s="9"/>
      <c r="N63" s="9"/>
      <c r="O63" s="9"/>
      <c r="P63" s="9"/>
      <c r="Q63" s="9"/>
      <c r="R63" s="9"/>
      <c r="S63" s="9"/>
      <c r="T63" s="9"/>
      <c r="U63" s="9"/>
    </row>
    <row r="64" spans="1:21">
      <c r="A64" s="220"/>
      <c r="B64" s="221"/>
      <c r="C64" s="221"/>
      <c r="D64" s="221"/>
      <c r="E64" s="221"/>
      <c r="F64" s="221"/>
      <c r="G64" s="221"/>
      <c r="H64" s="221"/>
      <c r="I64" s="221"/>
      <c r="J64" s="221"/>
      <c r="K64" s="221"/>
      <c r="L64" s="222"/>
      <c r="M64" s="9"/>
      <c r="N64" s="9"/>
      <c r="O64" s="9"/>
      <c r="P64" s="9"/>
      <c r="Q64" s="9"/>
      <c r="R64" s="9"/>
      <c r="S64" s="9"/>
      <c r="T64" s="9"/>
      <c r="U64" s="9"/>
    </row>
    <row r="65" spans="1:21">
      <c r="A65" s="220"/>
      <c r="B65" s="221"/>
      <c r="C65" s="221"/>
      <c r="D65" s="221"/>
      <c r="E65" s="221"/>
      <c r="F65" s="221"/>
      <c r="G65" s="221"/>
      <c r="H65" s="221"/>
      <c r="I65" s="221"/>
      <c r="J65" s="221"/>
      <c r="K65" s="221"/>
      <c r="L65" s="222"/>
      <c r="M65" s="9"/>
      <c r="N65" s="9"/>
      <c r="O65" s="9"/>
      <c r="P65" s="9"/>
      <c r="Q65" s="9"/>
      <c r="R65" s="9"/>
      <c r="S65" s="9"/>
      <c r="T65" s="9"/>
      <c r="U65" s="9"/>
    </row>
    <row r="66" spans="1:21">
      <c r="A66" s="217"/>
      <c r="B66" s="218"/>
      <c r="C66" s="218"/>
      <c r="D66" s="218"/>
      <c r="E66" s="218"/>
      <c r="F66" s="218"/>
      <c r="G66" s="218"/>
      <c r="H66" s="218"/>
      <c r="I66" s="218"/>
      <c r="J66" s="218"/>
      <c r="K66" s="218"/>
      <c r="L66" s="219"/>
      <c r="M66" s="9"/>
      <c r="N66" s="9"/>
      <c r="O66" s="9"/>
      <c r="P66" s="9"/>
      <c r="Q66" s="9"/>
      <c r="R66" s="9"/>
      <c r="S66" s="9"/>
      <c r="T66" s="9"/>
      <c r="U66" s="9"/>
    </row>
    <row r="67" spans="1:21">
      <c r="A67" s="9"/>
      <c r="B67" s="9"/>
      <c r="C67" s="9"/>
      <c r="D67" s="9"/>
      <c r="E67" s="9"/>
      <c r="F67" s="9"/>
      <c r="G67" s="9"/>
      <c r="H67" s="9"/>
      <c r="I67" s="9"/>
      <c r="J67" s="9"/>
      <c r="K67" s="9"/>
      <c r="L67" s="9"/>
      <c r="M67" s="9"/>
      <c r="N67" s="9"/>
      <c r="O67" s="9"/>
      <c r="P67" s="9"/>
      <c r="Q67" s="9"/>
      <c r="R67" s="9"/>
      <c r="S67" s="9"/>
      <c r="T67" s="9"/>
      <c r="U67" s="9"/>
    </row>
    <row r="68" spans="1:21" ht="14" customHeight="1">
      <c r="A68" s="223" t="s">
        <v>191</v>
      </c>
      <c r="B68" s="223"/>
      <c r="C68" s="223"/>
      <c r="D68" s="223"/>
      <c r="E68" s="223"/>
      <c r="F68" s="223"/>
      <c r="G68" s="223"/>
      <c r="H68" s="223"/>
      <c r="I68" s="223"/>
      <c r="J68" s="223"/>
      <c r="K68" s="223"/>
      <c r="L68" s="223"/>
      <c r="M68" s="9"/>
      <c r="N68" s="9"/>
      <c r="O68" s="9"/>
      <c r="P68" s="9"/>
      <c r="Q68" s="9"/>
      <c r="R68" s="9"/>
      <c r="S68" s="9"/>
      <c r="T68" s="9"/>
      <c r="U68" s="9"/>
    </row>
    <row r="69" spans="1:21">
      <c r="A69" s="9"/>
      <c r="B69" s="9"/>
      <c r="C69" s="9"/>
      <c r="D69" s="9"/>
      <c r="E69" s="9"/>
      <c r="F69" s="9"/>
      <c r="G69" s="9"/>
      <c r="H69" s="9"/>
      <c r="I69" s="9"/>
      <c r="J69" s="9"/>
      <c r="K69" s="9"/>
      <c r="L69" s="9"/>
      <c r="M69" s="9"/>
      <c r="N69" s="9"/>
      <c r="O69" s="9"/>
      <c r="P69" s="9"/>
      <c r="Q69" s="9"/>
      <c r="R69" s="9"/>
      <c r="S69" s="9"/>
      <c r="T69" s="9"/>
      <c r="U69" s="9"/>
    </row>
    <row r="70" spans="1:21">
      <c r="A70" s="9"/>
      <c r="B70" s="9"/>
      <c r="C70" s="9"/>
      <c r="D70" s="9"/>
      <c r="E70" s="9"/>
      <c r="F70" s="9"/>
      <c r="G70" s="9"/>
      <c r="H70" s="9"/>
      <c r="I70" s="9"/>
      <c r="J70" s="9"/>
      <c r="K70" s="9"/>
      <c r="L70" s="9"/>
      <c r="M70" s="9"/>
      <c r="N70" s="9"/>
      <c r="O70" s="9"/>
      <c r="P70" s="9"/>
      <c r="Q70" s="9"/>
      <c r="R70" s="9"/>
      <c r="S70" s="9"/>
      <c r="T70" s="9"/>
      <c r="U70" s="9"/>
    </row>
  </sheetData>
  <mergeCells count="39">
    <mergeCell ref="A63:L66"/>
    <mergeCell ref="A68:L68"/>
    <mergeCell ref="A17:L20"/>
    <mergeCell ref="A21:L22"/>
    <mergeCell ref="A24:L24"/>
    <mergeCell ref="A48:L48"/>
    <mergeCell ref="A62:L62"/>
    <mergeCell ref="B14:C14"/>
    <mergeCell ref="E14:F14"/>
    <mergeCell ref="H14:I14"/>
    <mergeCell ref="K14:L14"/>
    <mergeCell ref="A16:L16"/>
    <mergeCell ref="B12:C12"/>
    <mergeCell ref="E12:F12"/>
    <mergeCell ref="H12:I12"/>
    <mergeCell ref="K12:L12"/>
    <mergeCell ref="B13:C13"/>
    <mergeCell ref="E13:F13"/>
    <mergeCell ref="H13:I13"/>
    <mergeCell ref="K13:L13"/>
    <mergeCell ref="B10:C10"/>
    <mergeCell ref="E10:F10"/>
    <mergeCell ref="H10:I10"/>
    <mergeCell ref="K10:L10"/>
    <mergeCell ref="B11:C11"/>
    <mergeCell ref="E11:F11"/>
    <mergeCell ref="H11:I11"/>
    <mergeCell ref="K11:L11"/>
    <mergeCell ref="A6:L6"/>
    <mergeCell ref="A8:L8"/>
    <mergeCell ref="B9:C9"/>
    <mergeCell ref="E9:F9"/>
    <mergeCell ref="H9:I9"/>
    <mergeCell ref="K9:L9"/>
    <mergeCell ref="A1:L1"/>
    <mergeCell ref="A2:L2"/>
    <mergeCell ref="A3:F3"/>
    <mergeCell ref="G3:L3"/>
    <mergeCell ref="A5:L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0"/>
  <sheetViews>
    <sheetView workbookViewId="0">
      <selection sqref="A1:U1"/>
    </sheetView>
  </sheetViews>
  <sheetFormatPr defaultRowHeight="14"/>
  <cols>
    <col min="1" max="1" width="22" customWidth="1"/>
    <col min="2" max="2" width="27" customWidth="1"/>
    <col min="3" max="3" width="37" customWidth="1"/>
    <col min="4" max="4" width="31" customWidth="1"/>
    <col min="5" max="5" width="12" customWidth="1"/>
    <col min="6" max="6" width="11" customWidth="1"/>
    <col min="7" max="7" width="13" customWidth="1"/>
    <col min="8" max="8" width="14" customWidth="1"/>
    <col min="9" max="9" width="15" customWidth="1"/>
    <col min="10" max="10" width="12" customWidth="1"/>
    <col min="11" max="11" width="32" customWidth="1"/>
    <col min="12" max="12" width="22" customWidth="1"/>
    <col min="13" max="13" width="3" customWidth="1"/>
    <col min="14" max="14" width="23" customWidth="1"/>
    <col min="15" max="15" width="12" customWidth="1"/>
    <col min="16" max="16" width="13" customWidth="1"/>
    <col min="17" max="17" width="14" customWidth="1"/>
    <col min="18" max="19" width="13" customWidth="1"/>
    <col min="20" max="20" width="10" customWidth="1"/>
    <col min="21" max="21" width="13" customWidth="1"/>
  </cols>
  <sheetData>
    <row r="1" spans="1:21" ht="17.399999999999999" customHeight="1">
      <c r="A1" s="186" t="s">
        <v>0</v>
      </c>
      <c r="B1" s="186"/>
      <c r="C1" s="186"/>
      <c r="D1" s="186"/>
      <c r="E1" s="186"/>
      <c r="F1" s="186"/>
      <c r="G1" s="186"/>
      <c r="H1" s="186"/>
      <c r="I1" s="186"/>
      <c r="J1" s="186"/>
      <c r="K1" s="186"/>
      <c r="L1" s="186"/>
      <c r="M1" s="186"/>
      <c r="N1" s="186"/>
      <c r="O1" s="186"/>
      <c r="P1" s="186"/>
      <c r="Q1" s="186"/>
      <c r="R1" s="186"/>
      <c r="S1" s="186"/>
      <c r="T1" s="186"/>
      <c r="U1" s="186"/>
    </row>
    <row r="2" spans="1:21" ht="22.65" customHeight="1">
      <c r="A2" s="187" t="s">
        <v>192</v>
      </c>
      <c r="B2" s="187"/>
      <c r="C2" s="187"/>
      <c r="D2" s="187"/>
      <c r="E2" s="187"/>
      <c r="F2" s="187"/>
      <c r="G2" s="187"/>
      <c r="H2" s="187"/>
      <c r="I2" s="187"/>
      <c r="J2" s="187"/>
      <c r="K2" s="187"/>
      <c r="L2" s="187"/>
      <c r="M2" s="187"/>
      <c r="N2" s="187"/>
      <c r="O2" s="187"/>
      <c r="P2" s="187"/>
      <c r="Q2" s="187"/>
      <c r="R2" s="187"/>
      <c r="S2" s="187"/>
      <c r="T2" s="187"/>
      <c r="U2" s="187"/>
    </row>
    <row r="3" spans="1:21" ht="14.65" customHeight="1">
      <c r="A3" s="188" t="s">
        <v>2</v>
      </c>
      <c r="B3" s="188"/>
      <c r="C3" s="188"/>
      <c r="D3" s="188"/>
      <c r="E3" s="188"/>
      <c r="F3" s="188"/>
      <c r="G3" s="188"/>
      <c r="H3" s="188"/>
      <c r="I3" s="188"/>
      <c r="J3" s="188"/>
      <c r="K3" s="189" t="s">
        <v>3</v>
      </c>
      <c r="L3" s="189"/>
      <c r="M3" s="189"/>
      <c r="N3" s="189"/>
      <c r="O3" s="189"/>
      <c r="P3" s="189"/>
      <c r="Q3" s="189"/>
      <c r="R3" s="189"/>
      <c r="S3" s="189"/>
      <c r="T3" s="189"/>
      <c r="U3" s="189"/>
    </row>
    <row r="4" spans="1:21">
      <c r="A4" s="9"/>
      <c r="B4" s="9"/>
      <c r="C4" s="9"/>
      <c r="D4" s="9"/>
      <c r="E4" s="9"/>
      <c r="F4" s="9"/>
      <c r="G4" s="9"/>
      <c r="H4" s="9"/>
      <c r="I4" s="9"/>
      <c r="J4" s="9"/>
      <c r="K4" s="9"/>
      <c r="L4" s="9"/>
      <c r="M4" s="9"/>
      <c r="N4" s="9"/>
      <c r="O4" s="9"/>
      <c r="P4" s="9"/>
      <c r="Q4" s="9"/>
      <c r="R4" s="9"/>
      <c r="S4" s="9"/>
      <c r="T4" s="9"/>
      <c r="U4" s="9"/>
    </row>
    <row r="5" spans="1:21" ht="22.65" customHeight="1">
      <c r="A5" s="224" t="s">
        <v>193</v>
      </c>
      <c r="B5" s="224"/>
      <c r="C5" s="224"/>
      <c r="D5" s="224"/>
      <c r="E5" s="224"/>
      <c r="F5" s="224"/>
      <c r="G5" s="224"/>
      <c r="H5" s="224"/>
      <c r="I5" s="224"/>
      <c r="J5" s="224"/>
      <c r="K5" s="224"/>
      <c r="L5" s="224"/>
      <c r="M5" s="224"/>
      <c r="N5" s="224"/>
      <c r="O5" s="224"/>
      <c r="P5" s="224"/>
      <c r="Q5" s="224"/>
      <c r="R5" s="224"/>
      <c r="S5" s="224"/>
      <c r="T5" s="224"/>
      <c r="U5" s="224"/>
    </row>
    <row r="6" spans="1:21">
      <c r="A6" s="225" t="s">
        <v>194</v>
      </c>
      <c r="B6" s="226"/>
      <c r="C6" s="226"/>
      <c r="D6" s="226"/>
      <c r="E6" s="226"/>
      <c r="F6" s="226"/>
      <c r="G6" s="226"/>
      <c r="H6" s="226"/>
      <c r="I6" s="226"/>
      <c r="J6" s="226"/>
      <c r="K6" s="226"/>
      <c r="L6" s="226"/>
      <c r="M6" s="226"/>
      <c r="N6" s="226"/>
      <c r="O6" s="226"/>
      <c r="P6" s="226"/>
      <c r="Q6" s="226"/>
      <c r="R6" s="226"/>
      <c r="S6" s="226"/>
      <c r="T6" s="226"/>
      <c r="U6" s="227"/>
    </row>
    <row r="7" spans="1:21">
      <c r="A7" s="228"/>
      <c r="B7" s="229"/>
      <c r="C7" s="229"/>
      <c r="D7" s="229"/>
      <c r="E7" s="229"/>
      <c r="F7" s="229"/>
      <c r="G7" s="229"/>
      <c r="H7" s="229"/>
      <c r="I7" s="229"/>
      <c r="J7" s="229"/>
      <c r="K7" s="229"/>
      <c r="L7" s="229"/>
      <c r="M7" s="229"/>
      <c r="N7" s="229"/>
      <c r="O7" s="229"/>
      <c r="P7" s="229"/>
      <c r="Q7" s="229"/>
      <c r="R7" s="229"/>
      <c r="S7" s="229"/>
      <c r="T7" s="229"/>
      <c r="U7" s="230"/>
    </row>
    <row r="8" spans="1:21">
      <c r="A8" s="9"/>
      <c r="B8" s="9"/>
      <c r="C8" s="9"/>
      <c r="D8" s="9"/>
      <c r="E8" s="9"/>
      <c r="F8" s="9"/>
      <c r="G8" s="9"/>
      <c r="H8" s="9"/>
      <c r="I8" s="9"/>
      <c r="J8" s="9"/>
      <c r="K8" s="9"/>
      <c r="L8" s="9"/>
      <c r="M8" s="9"/>
      <c r="N8" s="9"/>
      <c r="O8" s="9"/>
      <c r="P8" s="9"/>
      <c r="Q8" s="9"/>
      <c r="R8" s="9"/>
      <c r="S8" s="9"/>
      <c r="T8" s="9"/>
      <c r="U8" s="9"/>
    </row>
    <row r="9" spans="1:21" ht="16" customHeight="1">
      <c r="A9" s="192" t="s">
        <v>195</v>
      </c>
      <c r="B9" s="192"/>
      <c r="C9" s="192"/>
      <c r="D9" s="192"/>
      <c r="E9" s="192"/>
      <c r="F9" s="192"/>
      <c r="G9" s="192"/>
      <c r="H9" s="192"/>
      <c r="I9" s="192"/>
      <c r="J9" s="192"/>
      <c r="K9" s="192"/>
      <c r="L9" s="192"/>
      <c r="M9" s="9"/>
      <c r="N9" s="192" t="s">
        <v>196</v>
      </c>
      <c r="O9" s="192"/>
      <c r="P9" s="192"/>
      <c r="Q9" s="192"/>
      <c r="R9" s="192"/>
      <c r="S9" s="192"/>
      <c r="T9" s="192"/>
      <c r="U9" s="192"/>
    </row>
    <row r="10" spans="1:21">
      <c r="A10" s="9"/>
      <c r="B10" s="9"/>
      <c r="C10" s="9"/>
      <c r="D10" s="9"/>
      <c r="E10" s="9"/>
      <c r="F10" s="9"/>
      <c r="G10" s="9"/>
      <c r="H10" s="9"/>
      <c r="I10" s="9"/>
      <c r="J10" s="9"/>
      <c r="K10" s="9"/>
      <c r="L10" s="9"/>
      <c r="M10" s="9"/>
      <c r="N10" s="9"/>
      <c r="O10" s="9"/>
      <c r="P10" s="9"/>
      <c r="Q10" s="9"/>
      <c r="R10" s="9"/>
      <c r="S10" s="9"/>
      <c r="T10" s="9"/>
      <c r="U10" s="9"/>
    </row>
    <row r="11" spans="1:21" ht="22.65" customHeight="1">
      <c r="A11" s="1" t="s">
        <v>131</v>
      </c>
      <c r="B11" s="2" t="s">
        <v>197</v>
      </c>
      <c r="C11" s="2" t="s">
        <v>198</v>
      </c>
      <c r="D11" s="2" t="s">
        <v>199</v>
      </c>
      <c r="E11" s="2" t="s">
        <v>200</v>
      </c>
      <c r="F11" s="2" t="s">
        <v>201</v>
      </c>
      <c r="G11" s="2" t="s">
        <v>202</v>
      </c>
      <c r="H11" s="2" t="s">
        <v>203</v>
      </c>
      <c r="I11" s="2" t="s">
        <v>204</v>
      </c>
      <c r="J11" s="2" t="s">
        <v>205</v>
      </c>
      <c r="K11" s="2" t="s">
        <v>206</v>
      </c>
      <c r="L11" s="3" t="s">
        <v>207</v>
      </c>
      <c r="M11" s="9"/>
      <c r="N11" s="1" t="s">
        <v>131</v>
      </c>
      <c r="O11" s="2" t="s">
        <v>208</v>
      </c>
      <c r="P11" s="2" t="s">
        <v>209</v>
      </c>
      <c r="Q11" s="2" t="s">
        <v>210</v>
      </c>
      <c r="R11" s="2" t="s">
        <v>211</v>
      </c>
      <c r="S11" s="2" t="s">
        <v>212</v>
      </c>
      <c r="T11" s="2" t="s">
        <v>213</v>
      </c>
      <c r="U11" s="3" t="s">
        <v>214</v>
      </c>
    </row>
    <row r="12" spans="1:21">
      <c r="A12" s="9"/>
      <c r="B12" s="9"/>
      <c r="C12" s="9"/>
      <c r="D12" s="9"/>
      <c r="E12" s="9"/>
      <c r="F12" s="9"/>
      <c r="G12" s="9"/>
      <c r="H12" s="9"/>
      <c r="I12" s="9"/>
      <c r="J12" s="9"/>
      <c r="K12" s="9"/>
      <c r="L12" s="9"/>
      <c r="M12" s="9"/>
      <c r="N12" s="9"/>
      <c r="O12" s="9"/>
      <c r="P12" s="9"/>
      <c r="Q12" s="9"/>
      <c r="R12" s="9"/>
      <c r="S12" s="9"/>
      <c r="T12" s="9"/>
      <c r="U12" s="9"/>
    </row>
    <row r="13" spans="1:21" ht="29.4" customHeight="1">
      <c r="A13" s="59" t="s">
        <v>215</v>
      </c>
      <c r="B13" s="60" t="s">
        <v>216</v>
      </c>
      <c r="C13" s="60" t="s">
        <v>217</v>
      </c>
      <c r="D13" s="61"/>
      <c r="E13" s="62"/>
      <c r="F13" s="63">
        <v>0.2</v>
      </c>
      <c r="G13" s="64" t="str">
        <f t="shared" ref="G13:G37" si="0">IF(OR(E13="",F13=""),"",E13*F13)</f>
        <v/>
      </c>
      <c r="H13" s="62"/>
      <c r="I13" s="62"/>
      <c r="J13" s="62"/>
      <c r="K13" s="61"/>
      <c r="L13" s="65"/>
      <c r="M13" s="9"/>
      <c r="N13" s="55" t="s">
        <v>215</v>
      </c>
      <c r="O13" s="66">
        <f>SUM(F13:F17)</f>
        <v>1</v>
      </c>
      <c r="P13" s="67" t="str">
        <f>IF(COUNT(E13:E17)=0,"",SUM(G13:G17))</f>
        <v/>
      </c>
      <c r="Q13" s="67" t="str">
        <f>IF(COUNT(H13:H17)=0,"",SUMPRODUCT(F13:F17,H13:H17))</f>
        <v/>
      </c>
      <c r="R13" s="67" t="str">
        <f>IF(COUNT(I13:I17)=0,"",SUMPRODUCT(F13:F17,I13:I17))</f>
        <v/>
      </c>
      <c r="S13" s="68"/>
      <c r="T13" s="69"/>
      <c r="U13" s="70" t="str">
        <f>IF(OR(P13="",R13="",S13="",T13=""),"",MAX(P13,R13)/5*S13*T13/5*100)</f>
        <v/>
      </c>
    </row>
    <row r="14" spans="1:21" ht="29.4" customHeight="1">
      <c r="A14" s="71" t="s">
        <v>215</v>
      </c>
      <c r="B14" s="72" t="s">
        <v>218</v>
      </c>
      <c r="C14" s="72" t="s">
        <v>219</v>
      </c>
      <c r="D14" s="73"/>
      <c r="E14" s="74"/>
      <c r="F14" s="75">
        <v>0.2</v>
      </c>
      <c r="G14" s="76" t="str">
        <f t="shared" si="0"/>
        <v/>
      </c>
      <c r="H14" s="74"/>
      <c r="I14" s="74"/>
      <c r="J14" s="74"/>
      <c r="K14" s="73"/>
      <c r="L14" s="77"/>
      <c r="M14" s="9"/>
      <c r="N14" s="56" t="s">
        <v>220</v>
      </c>
      <c r="O14" s="78">
        <f>SUM(F18:F22)</f>
        <v>1</v>
      </c>
      <c r="P14" s="79" t="str">
        <f>IF(COUNT(E18:E22)=0,"",SUM(G18:G22))</f>
        <v/>
      </c>
      <c r="Q14" s="79" t="str">
        <f>IF(COUNT(H18:H22)=0,"",SUMPRODUCT(F18:F22,H18:H22))</f>
        <v/>
      </c>
      <c r="R14" s="79" t="str">
        <f>IF(COUNT(I18:I22)=0,"",SUMPRODUCT(F18:F22,I18:I22))</f>
        <v/>
      </c>
      <c r="S14" s="80"/>
      <c r="T14" s="81"/>
      <c r="U14" s="82" t="str">
        <f>IF(OR(P14="",R14="",S14="",T14=""),"",MAX(P14,R14)/5*S14*T14/5*100)</f>
        <v/>
      </c>
    </row>
    <row r="15" spans="1:21" ht="29.4" customHeight="1">
      <c r="A15" s="71" t="s">
        <v>215</v>
      </c>
      <c r="B15" s="72" t="s">
        <v>221</v>
      </c>
      <c r="C15" s="72" t="s">
        <v>222</v>
      </c>
      <c r="D15" s="73"/>
      <c r="E15" s="74"/>
      <c r="F15" s="75">
        <v>0.2</v>
      </c>
      <c r="G15" s="76" t="str">
        <f t="shared" si="0"/>
        <v/>
      </c>
      <c r="H15" s="74"/>
      <c r="I15" s="74"/>
      <c r="J15" s="74"/>
      <c r="K15" s="73"/>
      <c r="L15" s="77"/>
      <c r="M15" s="9"/>
      <c r="N15" s="56" t="s">
        <v>223</v>
      </c>
      <c r="O15" s="78">
        <f>SUM(F23:F27)</f>
        <v>1</v>
      </c>
      <c r="P15" s="79" t="str">
        <f>IF(COUNT(E23:E27)=0,"",SUM(G23:G27))</f>
        <v/>
      </c>
      <c r="Q15" s="79" t="str">
        <f>IF(COUNT(H23:H27)=0,"",SUMPRODUCT(F23:F27,H23:H27))</f>
        <v/>
      </c>
      <c r="R15" s="79" t="str">
        <f>IF(COUNT(I23:I27)=0,"",SUMPRODUCT(F23:F27,I23:I27))</f>
        <v/>
      </c>
      <c r="S15" s="80"/>
      <c r="T15" s="81"/>
      <c r="U15" s="82" t="str">
        <f>IF(OR(P15="",R15="",S15="",T15=""),"",MAX(P15,R15)/5*S15*T15/5*100)</f>
        <v/>
      </c>
    </row>
    <row r="16" spans="1:21" ht="29.4" customHeight="1">
      <c r="A16" s="71" t="s">
        <v>215</v>
      </c>
      <c r="B16" s="72" t="s">
        <v>224</v>
      </c>
      <c r="C16" s="72" t="s">
        <v>225</v>
      </c>
      <c r="D16" s="73"/>
      <c r="E16" s="74"/>
      <c r="F16" s="75">
        <v>0.2</v>
      </c>
      <c r="G16" s="76" t="str">
        <f t="shared" si="0"/>
        <v/>
      </c>
      <c r="H16" s="74"/>
      <c r="I16" s="74"/>
      <c r="J16" s="74"/>
      <c r="K16" s="73"/>
      <c r="L16" s="77"/>
      <c r="M16" s="9"/>
      <c r="N16" s="56" t="s">
        <v>226</v>
      </c>
      <c r="O16" s="78">
        <f>SUM(F28:F32)</f>
        <v>1</v>
      </c>
      <c r="P16" s="79" t="str">
        <f>IF(COUNT(E28:E32)=0,"",SUM(G28:G32))</f>
        <v/>
      </c>
      <c r="Q16" s="79" t="str">
        <f>IF(COUNT(H28:H32)=0,"",SUMPRODUCT(F28:F32,H28:H32))</f>
        <v/>
      </c>
      <c r="R16" s="79" t="str">
        <f>IF(COUNT(I28:I32)=0,"",SUMPRODUCT(F28:F32,I28:I32))</f>
        <v/>
      </c>
      <c r="S16" s="80"/>
      <c r="T16" s="81"/>
      <c r="U16" s="82" t="str">
        <f>IF(OR(P16="",R16="",S16="",T16=""),"",MAX(P16,R16)/5*S16*T16/5*100)</f>
        <v/>
      </c>
    </row>
    <row r="17" spans="1:21" ht="29.4" customHeight="1">
      <c r="A17" s="71" t="s">
        <v>215</v>
      </c>
      <c r="B17" s="72" t="s">
        <v>227</v>
      </c>
      <c r="C17" s="72" t="s">
        <v>228</v>
      </c>
      <c r="D17" s="73"/>
      <c r="E17" s="74"/>
      <c r="F17" s="75">
        <v>0.2</v>
      </c>
      <c r="G17" s="76" t="str">
        <f t="shared" si="0"/>
        <v/>
      </c>
      <c r="H17" s="74"/>
      <c r="I17" s="74"/>
      <c r="J17" s="74"/>
      <c r="K17" s="73"/>
      <c r="L17" s="77"/>
      <c r="M17" s="9"/>
      <c r="N17" s="57" t="s">
        <v>229</v>
      </c>
      <c r="O17" s="83">
        <f>SUM(F33:F37)</f>
        <v>1</v>
      </c>
      <c r="P17" s="84" t="str">
        <f>IF(COUNT(E33:E37)=0,"",SUM(G33:G37))</f>
        <v/>
      </c>
      <c r="Q17" s="84" t="str">
        <f>IF(COUNT(H33:H37)=0,"",SUMPRODUCT(F33:F37,H33:H37))</f>
        <v/>
      </c>
      <c r="R17" s="84" t="str">
        <f>IF(COUNT(I33:I37)=0,"",SUMPRODUCT(F33:F37,I33:I37))</f>
        <v/>
      </c>
      <c r="S17" s="85"/>
      <c r="T17" s="86"/>
      <c r="U17" s="87" t="str">
        <f>IF(OR(P17="",R17="",S17="",T17=""),"",MAX(P17,R17)/5*S17*T17/5*100)</f>
        <v/>
      </c>
    </row>
    <row r="18" spans="1:21" ht="29.4" customHeight="1">
      <c r="A18" s="71" t="s">
        <v>220</v>
      </c>
      <c r="B18" s="7" t="s">
        <v>230</v>
      </c>
      <c r="C18" s="7" t="s">
        <v>231</v>
      </c>
      <c r="D18" s="73"/>
      <c r="E18" s="74"/>
      <c r="F18" s="75">
        <v>0.2</v>
      </c>
      <c r="G18" s="76" t="str">
        <f t="shared" si="0"/>
        <v/>
      </c>
      <c r="H18" s="74"/>
      <c r="I18" s="74"/>
      <c r="J18" s="74"/>
      <c r="K18" s="73"/>
      <c r="L18" s="77"/>
      <c r="M18" s="9"/>
      <c r="N18" s="9"/>
      <c r="O18" s="9"/>
      <c r="P18" s="9"/>
      <c r="Q18" s="9"/>
      <c r="R18" s="9"/>
      <c r="S18" s="9"/>
      <c r="T18" s="9"/>
      <c r="U18" s="9"/>
    </row>
    <row r="19" spans="1:21" ht="29.4" customHeight="1">
      <c r="A19" s="71" t="s">
        <v>220</v>
      </c>
      <c r="B19" s="7" t="s">
        <v>232</v>
      </c>
      <c r="C19" s="7" t="s">
        <v>233</v>
      </c>
      <c r="D19" s="73"/>
      <c r="E19" s="74"/>
      <c r="F19" s="75">
        <v>0.2</v>
      </c>
      <c r="G19" s="76" t="str">
        <f t="shared" si="0"/>
        <v/>
      </c>
      <c r="H19" s="74"/>
      <c r="I19" s="74"/>
      <c r="J19" s="74"/>
      <c r="K19" s="73"/>
      <c r="L19" s="77"/>
      <c r="M19" s="9"/>
      <c r="N19" s="9"/>
      <c r="O19" s="9"/>
      <c r="P19" s="9"/>
      <c r="Q19" s="9"/>
      <c r="R19" s="9"/>
      <c r="S19" s="9"/>
      <c r="T19" s="9"/>
      <c r="U19" s="9"/>
    </row>
    <row r="20" spans="1:21" ht="16" customHeight="1">
      <c r="A20" s="71" t="s">
        <v>220</v>
      </c>
      <c r="B20" s="7" t="s">
        <v>234</v>
      </c>
      <c r="C20" s="7" t="s">
        <v>235</v>
      </c>
      <c r="D20" s="73"/>
      <c r="E20" s="74"/>
      <c r="F20" s="75">
        <v>0.2</v>
      </c>
      <c r="G20" s="76" t="str">
        <f t="shared" si="0"/>
        <v/>
      </c>
      <c r="H20" s="74"/>
      <c r="I20" s="74"/>
      <c r="J20" s="74"/>
      <c r="K20" s="73"/>
      <c r="L20" s="77"/>
      <c r="M20" s="9"/>
      <c r="N20" s="192" t="s">
        <v>236</v>
      </c>
      <c r="O20" s="192"/>
      <c r="P20" s="192"/>
      <c r="Q20" s="192"/>
      <c r="R20" s="192"/>
      <c r="S20" s="192"/>
      <c r="T20" s="192"/>
      <c r="U20" s="192"/>
    </row>
    <row r="21" spans="1:21" ht="22.65" customHeight="1">
      <c r="A21" s="71" t="s">
        <v>220</v>
      </c>
      <c r="B21" s="7" t="s">
        <v>237</v>
      </c>
      <c r="C21" s="7" t="s">
        <v>238</v>
      </c>
      <c r="D21" s="73"/>
      <c r="E21" s="74"/>
      <c r="F21" s="75">
        <v>0.2</v>
      </c>
      <c r="G21" s="76" t="str">
        <f t="shared" si="0"/>
        <v/>
      </c>
      <c r="H21" s="74"/>
      <c r="I21" s="74"/>
      <c r="J21" s="74"/>
      <c r="K21" s="73"/>
      <c r="L21" s="77"/>
      <c r="M21" s="9"/>
      <c r="N21" s="1" t="s">
        <v>239</v>
      </c>
      <c r="O21" s="152" t="s">
        <v>240</v>
      </c>
      <c r="P21" s="152" t="s">
        <v>241</v>
      </c>
      <c r="Q21" s="152" t="s">
        <v>241</v>
      </c>
      <c r="R21" s="152"/>
      <c r="S21" s="152" t="s">
        <v>242</v>
      </c>
      <c r="T21" s="152"/>
      <c r="U21" s="153"/>
    </row>
    <row r="22" spans="1:21" ht="29.4" customHeight="1">
      <c r="A22" s="71" t="s">
        <v>220</v>
      </c>
      <c r="B22" s="7" t="s">
        <v>243</v>
      </c>
      <c r="C22" s="7" t="s">
        <v>244</v>
      </c>
      <c r="D22" s="73"/>
      <c r="E22" s="74"/>
      <c r="F22" s="75">
        <v>0.2</v>
      </c>
      <c r="G22" s="76" t="str">
        <f t="shared" si="0"/>
        <v/>
      </c>
      <c r="H22" s="74"/>
      <c r="I22" s="74"/>
      <c r="J22" s="74"/>
      <c r="K22" s="73"/>
      <c r="L22" s="77"/>
      <c r="M22" s="9"/>
      <c r="N22" s="88">
        <v>1</v>
      </c>
      <c r="O22" s="154" t="s">
        <v>245</v>
      </c>
      <c r="P22" s="154" t="s">
        <v>246</v>
      </c>
      <c r="Q22" s="154" t="s">
        <v>246</v>
      </c>
      <c r="R22" s="154"/>
      <c r="S22" s="154" t="s">
        <v>247</v>
      </c>
      <c r="T22" s="154"/>
      <c r="U22" s="155"/>
    </row>
    <row r="23" spans="1:21" ht="29.4" customHeight="1">
      <c r="A23" s="71" t="s">
        <v>223</v>
      </c>
      <c r="B23" s="72" t="s">
        <v>248</v>
      </c>
      <c r="C23" s="72" t="s">
        <v>249</v>
      </c>
      <c r="D23" s="73"/>
      <c r="E23" s="74"/>
      <c r="F23" s="75">
        <v>0.2</v>
      </c>
      <c r="G23" s="76" t="str">
        <f t="shared" si="0"/>
        <v/>
      </c>
      <c r="H23" s="74"/>
      <c r="I23" s="74"/>
      <c r="J23" s="74"/>
      <c r="K23" s="73"/>
      <c r="L23" s="77"/>
      <c r="M23" s="9"/>
      <c r="N23" s="89">
        <v>2</v>
      </c>
      <c r="O23" s="156" t="s">
        <v>250</v>
      </c>
      <c r="P23" s="156" t="s">
        <v>165</v>
      </c>
      <c r="Q23" s="156" t="s">
        <v>165</v>
      </c>
      <c r="R23" s="156"/>
      <c r="S23" s="156" t="s">
        <v>251</v>
      </c>
      <c r="T23" s="156"/>
      <c r="U23" s="157"/>
    </row>
    <row r="24" spans="1:21" ht="29.4" customHeight="1">
      <c r="A24" s="71" t="s">
        <v>223</v>
      </c>
      <c r="B24" s="72" t="s">
        <v>252</v>
      </c>
      <c r="C24" s="72" t="s">
        <v>253</v>
      </c>
      <c r="D24" s="73"/>
      <c r="E24" s="74"/>
      <c r="F24" s="75">
        <v>0.2</v>
      </c>
      <c r="G24" s="76" t="str">
        <f t="shared" si="0"/>
        <v/>
      </c>
      <c r="H24" s="74"/>
      <c r="I24" s="74"/>
      <c r="J24" s="74"/>
      <c r="K24" s="73"/>
      <c r="L24" s="77"/>
      <c r="M24" s="9"/>
      <c r="N24" s="89">
        <v>3</v>
      </c>
      <c r="O24" s="156" t="s">
        <v>254</v>
      </c>
      <c r="P24" s="156" t="s">
        <v>255</v>
      </c>
      <c r="Q24" s="156" t="s">
        <v>255</v>
      </c>
      <c r="R24" s="156"/>
      <c r="S24" s="156" t="s">
        <v>256</v>
      </c>
      <c r="T24" s="156"/>
      <c r="U24" s="157"/>
    </row>
    <row r="25" spans="1:21" ht="29.4" customHeight="1">
      <c r="A25" s="71" t="s">
        <v>223</v>
      </c>
      <c r="B25" s="72" t="s">
        <v>257</v>
      </c>
      <c r="C25" s="72" t="s">
        <v>258</v>
      </c>
      <c r="D25" s="73"/>
      <c r="E25" s="74"/>
      <c r="F25" s="75">
        <v>0.2</v>
      </c>
      <c r="G25" s="76" t="str">
        <f t="shared" si="0"/>
        <v/>
      </c>
      <c r="H25" s="74"/>
      <c r="I25" s="74"/>
      <c r="J25" s="74"/>
      <c r="K25" s="73"/>
      <c r="L25" s="77"/>
      <c r="M25" s="9"/>
      <c r="N25" s="89">
        <v>4</v>
      </c>
      <c r="O25" s="156" t="s">
        <v>259</v>
      </c>
      <c r="P25" s="156" t="s">
        <v>260</v>
      </c>
      <c r="Q25" s="156" t="s">
        <v>260</v>
      </c>
      <c r="R25" s="156"/>
      <c r="S25" s="156" t="s">
        <v>261</v>
      </c>
      <c r="T25" s="156"/>
      <c r="U25" s="157"/>
    </row>
    <row r="26" spans="1:21" ht="29.4" customHeight="1">
      <c r="A26" s="71" t="s">
        <v>223</v>
      </c>
      <c r="B26" s="72" t="s">
        <v>262</v>
      </c>
      <c r="C26" s="72" t="s">
        <v>263</v>
      </c>
      <c r="D26" s="73"/>
      <c r="E26" s="74"/>
      <c r="F26" s="75">
        <v>0.2</v>
      </c>
      <c r="G26" s="76" t="str">
        <f t="shared" si="0"/>
        <v/>
      </c>
      <c r="H26" s="74"/>
      <c r="I26" s="74"/>
      <c r="J26" s="74"/>
      <c r="K26" s="73"/>
      <c r="L26" s="77"/>
      <c r="M26" s="9"/>
      <c r="N26" s="90">
        <v>5</v>
      </c>
      <c r="O26" s="158" t="s">
        <v>264</v>
      </c>
      <c r="P26" s="158" t="s">
        <v>265</v>
      </c>
      <c r="Q26" s="158" t="s">
        <v>265</v>
      </c>
      <c r="R26" s="158"/>
      <c r="S26" s="158" t="s">
        <v>266</v>
      </c>
      <c r="T26" s="158"/>
      <c r="U26" s="159"/>
    </row>
    <row r="27" spans="1:21" ht="29.4" customHeight="1">
      <c r="A27" s="71" t="s">
        <v>223</v>
      </c>
      <c r="B27" s="72" t="s">
        <v>267</v>
      </c>
      <c r="C27" s="72" t="s">
        <v>268</v>
      </c>
      <c r="D27" s="73"/>
      <c r="E27" s="74"/>
      <c r="F27" s="75">
        <v>0.2</v>
      </c>
      <c r="G27" s="76" t="str">
        <f t="shared" si="0"/>
        <v/>
      </c>
      <c r="H27" s="74"/>
      <c r="I27" s="74"/>
      <c r="J27" s="74"/>
      <c r="K27" s="73"/>
      <c r="L27" s="77"/>
      <c r="M27" s="9"/>
      <c r="N27" s="9"/>
      <c r="O27" s="9"/>
      <c r="P27" s="9"/>
      <c r="Q27" s="9"/>
      <c r="R27" s="9"/>
      <c r="S27" s="9"/>
      <c r="T27" s="9"/>
      <c r="U27" s="9"/>
    </row>
    <row r="28" spans="1:21" ht="29.4" customHeight="1">
      <c r="A28" s="71" t="s">
        <v>226</v>
      </c>
      <c r="B28" s="7" t="s">
        <v>269</v>
      </c>
      <c r="C28" s="7" t="s">
        <v>270</v>
      </c>
      <c r="D28" s="73"/>
      <c r="E28" s="74"/>
      <c r="F28" s="75">
        <v>0.2</v>
      </c>
      <c r="G28" s="76" t="str">
        <f t="shared" si="0"/>
        <v/>
      </c>
      <c r="H28" s="74"/>
      <c r="I28" s="74"/>
      <c r="J28" s="74"/>
      <c r="K28" s="73"/>
      <c r="L28" s="77"/>
      <c r="M28" s="9"/>
      <c r="N28" s="9"/>
      <c r="O28" s="9"/>
      <c r="P28" s="9"/>
      <c r="Q28" s="9"/>
      <c r="R28" s="9"/>
      <c r="S28" s="9"/>
      <c r="T28" s="9"/>
      <c r="U28" s="9"/>
    </row>
    <row r="29" spans="1:21" ht="29.4" customHeight="1">
      <c r="A29" s="71" t="s">
        <v>226</v>
      </c>
      <c r="B29" s="7" t="s">
        <v>271</v>
      </c>
      <c r="C29" s="7" t="s">
        <v>272</v>
      </c>
      <c r="D29" s="73"/>
      <c r="E29" s="74"/>
      <c r="F29" s="75">
        <v>0.2</v>
      </c>
      <c r="G29" s="76" t="str">
        <f t="shared" si="0"/>
        <v/>
      </c>
      <c r="H29" s="74"/>
      <c r="I29" s="74"/>
      <c r="J29" s="74"/>
      <c r="K29" s="73"/>
      <c r="L29" s="77"/>
      <c r="M29" s="9"/>
      <c r="N29" s="9"/>
      <c r="O29" s="9"/>
      <c r="P29" s="9"/>
      <c r="Q29" s="9"/>
      <c r="R29" s="9"/>
      <c r="S29" s="9"/>
      <c r="T29" s="9"/>
      <c r="U29" s="9"/>
    </row>
    <row r="30" spans="1:21" ht="29.4" customHeight="1">
      <c r="A30" s="71" t="s">
        <v>226</v>
      </c>
      <c r="B30" s="7" t="s">
        <v>273</v>
      </c>
      <c r="C30" s="7" t="s">
        <v>274</v>
      </c>
      <c r="D30" s="73"/>
      <c r="E30" s="74"/>
      <c r="F30" s="75">
        <v>0.2</v>
      </c>
      <c r="G30" s="76" t="str">
        <f t="shared" si="0"/>
        <v/>
      </c>
      <c r="H30" s="74"/>
      <c r="I30" s="74"/>
      <c r="J30" s="74"/>
      <c r="K30" s="73"/>
      <c r="L30" s="77"/>
      <c r="M30" s="9"/>
      <c r="N30" s="9"/>
      <c r="O30" s="9"/>
      <c r="P30" s="9"/>
      <c r="Q30" s="9"/>
      <c r="R30" s="9"/>
      <c r="S30" s="9"/>
      <c r="T30" s="9"/>
      <c r="U30" s="9"/>
    </row>
    <row r="31" spans="1:21" ht="29.4" customHeight="1">
      <c r="A31" s="71" t="s">
        <v>226</v>
      </c>
      <c r="B31" s="7" t="s">
        <v>275</v>
      </c>
      <c r="C31" s="7" t="s">
        <v>276</v>
      </c>
      <c r="D31" s="73"/>
      <c r="E31" s="74"/>
      <c r="F31" s="75">
        <v>0.2</v>
      </c>
      <c r="G31" s="76" t="str">
        <f t="shared" si="0"/>
        <v/>
      </c>
      <c r="H31" s="74"/>
      <c r="I31" s="74"/>
      <c r="J31" s="74"/>
      <c r="K31" s="73"/>
      <c r="L31" s="77"/>
      <c r="M31" s="9"/>
      <c r="N31" s="9"/>
      <c r="O31" s="9"/>
      <c r="P31" s="9"/>
      <c r="Q31" s="9"/>
      <c r="R31" s="9"/>
      <c r="S31" s="9"/>
      <c r="T31" s="9"/>
      <c r="U31" s="9"/>
    </row>
    <row r="32" spans="1:21" ht="29.4" customHeight="1">
      <c r="A32" s="71" t="s">
        <v>226</v>
      </c>
      <c r="B32" s="7" t="s">
        <v>277</v>
      </c>
      <c r="C32" s="7" t="s">
        <v>278</v>
      </c>
      <c r="D32" s="73"/>
      <c r="E32" s="74"/>
      <c r="F32" s="75">
        <v>0.2</v>
      </c>
      <c r="G32" s="76" t="str">
        <f t="shared" si="0"/>
        <v/>
      </c>
      <c r="H32" s="74"/>
      <c r="I32" s="74"/>
      <c r="J32" s="74"/>
      <c r="K32" s="73"/>
      <c r="L32" s="77"/>
      <c r="M32" s="9"/>
      <c r="N32" s="9"/>
      <c r="O32" s="9"/>
      <c r="P32" s="9"/>
      <c r="Q32" s="9"/>
      <c r="R32" s="9"/>
      <c r="S32" s="9"/>
      <c r="T32" s="9"/>
      <c r="U32" s="9"/>
    </row>
    <row r="33" spans="1:21" ht="29.4" customHeight="1">
      <c r="A33" s="71" t="s">
        <v>229</v>
      </c>
      <c r="B33" s="72" t="s">
        <v>279</v>
      </c>
      <c r="C33" s="72" t="s">
        <v>280</v>
      </c>
      <c r="D33" s="73"/>
      <c r="E33" s="74"/>
      <c r="F33" s="75">
        <v>0.2</v>
      </c>
      <c r="G33" s="76" t="str">
        <f t="shared" si="0"/>
        <v/>
      </c>
      <c r="H33" s="74"/>
      <c r="I33" s="74"/>
      <c r="J33" s="74"/>
      <c r="K33" s="73"/>
      <c r="L33" s="77"/>
      <c r="M33" s="9"/>
      <c r="N33" s="9"/>
      <c r="O33" s="9"/>
      <c r="P33" s="9"/>
      <c r="Q33" s="9"/>
      <c r="R33" s="9"/>
      <c r="S33" s="9"/>
      <c r="T33" s="9"/>
      <c r="U33" s="9"/>
    </row>
    <row r="34" spans="1:21" ht="29.4" customHeight="1">
      <c r="A34" s="71" t="s">
        <v>229</v>
      </c>
      <c r="B34" s="72" t="s">
        <v>281</v>
      </c>
      <c r="C34" s="72" t="s">
        <v>282</v>
      </c>
      <c r="D34" s="73"/>
      <c r="E34" s="74"/>
      <c r="F34" s="75">
        <v>0.2</v>
      </c>
      <c r="G34" s="76" t="str">
        <f t="shared" si="0"/>
        <v/>
      </c>
      <c r="H34" s="74"/>
      <c r="I34" s="74"/>
      <c r="J34" s="74"/>
      <c r="K34" s="73"/>
      <c r="L34" s="77"/>
      <c r="M34" s="9"/>
      <c r="N34" s="9"/>
      <c r="O34" s="9"/>
      <c r="P34" s="9"/>
      <c r="Q34" s="9"/>
      <c r="R34" s="9"/>
      <c r="S34" s="9"/>
      <c r="T34" s="9"/>
      <c r="U34" s="9"/>
    </row>
    <row r="35" spans="1:21" ht="29.4" customHeight="1">
      <c r="A35" s="71" t="s">
        <v>229</v>
      </c>
      <c r="B35" s="72" t="s">
        <v>283</v>
      </c>
      <c r="C35" s="72" t="s">
        <v>284</v>
      </c>
      <c r="D35" s="73"/>
      <c r="E35" s="74"/>
      <c r="F35" s="75">
        <v>0.2</v>
      </c>
      <c r="G35" s="76" t="str">
        <f t="shared" si="0"/>
        <v/>
      </c>
      <c r="H35" s="74"/>
      <c r="I35" s="74"/>
      <c r="J35" s="74"/>
      <c r="K35" s="73"/>
      <c r="L35" s="77"/>
      <c r="M35" s="9"/>
      <c r="N35" s="9"/>
      <c r="O35" s="9"/>
      <c r="P35" s="9"/>
      <c r="Q35" s="9"/>
      <c r="R35" s="9"/>
      <c r="S35" s="9"/>
      <c r="T35" s="9"/>
      <c r="U35" s="9"/>
    </row>
    <row r="36" spans="1:21" ht="29.4" customHeight="1">
      <c r="A36" s="71" t="s">
        <v>229</v>
      </c>
      <c r="B36" s="72" t="s">
        <v>285</v>
      </c>
      <c r="C36" s="72" t="s">
        <v>286</v>
      </c>
      <c r="D36" s="73"/>
      <c r="E36" s="74"/>
      <c r="F36" s="75">
        <v>0.2</v>
      </c>
      <c r="G36" s="76" t="str">
        <f t="shared" si="0"/>
        <v/>
      </c>
      <c r="H36" s="74"/>
      <c r="I36" s="74"/>
      <c r="J36" s="74"/>
      <c r="K36" s="73"/>
      <c r="L36" s="77"/>
      <c r="M36" s="9"/>
      <c r="N36" s="9"/>
      <c r="O36" s="9"/>
      <c r="P36" s="9"/>
      <c r="Q36" s="9"/>
      <c r="R36" s="9"/>
      <c r="S36" s="9"/>
      <c r="T36" s="9"/>
      <c r="U36" s="9"/>
    </row>
    <row r="37" spans="1:21" ht="29.4" customHeight="1">
      <c r="A37" s="91" t="s">
        <v>229</v>
      </c>
      <c r="B37" s="92" t="s">
        <v>287</v>
      </c>
      <c r="C37" s="92" t="s">
        <v>288</v>
      </c>
      <c r="D37" s="93"/>
      <c r="E37" s="94"/>
      <c r="F37" s="95">
        <v>0.2</v>
      </c>
      <c r="G37" s="96" t="str">
        <f t="shared" si="0"/>
        <v/>
      </c>
      <c r="H37" s="94"/>
      <c r="I37" s="94"/>
      <c r="J37" s="94"/>
      <c r="K37" s="93"/>
      <c r="L37" s="97"/>
      <c r="M37" s="9"/>
      <c r="N37" s="9"/>
      <c r="O37" s="9"/>
      <c r="P37" s="9"/>
      <c r="Q37" s="9"/>
      <c r="R37" s="9"/>
      <c r="S37" s="9"/>
      <c r="T37" s="9"/>
      <c r="U37" s="9"/>
    </row>
    <row r="38" spans="1:21">
      <c r="A38" s="9"/>
      <c r="B38" s="9"/>
      <c r="C38" s="9"/>
      <c r="D38" s="9"/>
      <c r="E38" s="9"/>
      <c r="F38" s="9"/>
      <c r="G38" s="9"/>
      <c r="H38" s="9"/>
      <c r="I38" s="9"/>
      <c r="J38" s="9"/>
      <c r="K38" s="9"/>
      <c r="L38" s="9"/>
      <c r="M38" s="9"/>
      <c r="N38" s="9"/>
      <c r="O38" s="9"/>
      <c r="P38" s="9"/>
      <c r="Q38" s="9"/>
      <c r="R38" s="9"/>
      <c r="S38" s="9"/>
      <c r="T38" s="9"/>
      <c r="U38" s="9"/>
    </row>
    <row r="39" spans="1:21">
      <c r="A39" s="231" t="s">
        <v>289</v>
      </c>
      <c r="B39" s="232"/>
      <c r="C39" s="232"/>
      <c r="D39" s="232"/>
      <c r="E39" s="232"/>
      <c r="F39" s="232"/>
      <c r="G39" s="232"/>
      <c r="H39" s="232"/>
      <c r="I39" s="232"/>
      <c r="J39" s="232"/>
      <c r="K39" s="232"/>
      <c r="L39" s="232"/>
      <c r="M39" s="232"/>
      <c r="N39" s="232"/>
      <c r="O39" s="232"/>
      <c r="P39" s="232"/>
      <c r="Q39" s="232"/>
      <c r="R39" s="232"/>
      <c r="S39" s="232"/>
      <c r="T39" s="232"/>
      <c r="U39" s="233"/>
    </row>
    <row r="40" spans="1:21">
      <c r="A40" s="234"/>
      <c r="B40" s="235"/>
      <c r="C40" s="235"/>
      <c r="D40" s="235"/>
      <c r="E40" s="235"/>
      <c r="F40" s="235"/>
      <c r="G40" s="235"/>
      <c r="H40" s="235"/>
      <c r="I40" s="235"/>
      <c r="J40" s="235"/>
      <c r="K40" s="235"/>
      <c r="L40" s="235"/>
      <c r="M40" s="235"/>
      <c r="N40" s="235"/>
      <c r="O40" s="235"/>
      <c r="P40" s="235"/>
      <c r="Q40" s="235"/>
      <c r="R40" s="235"/>
      <c r="S40" s="235"/>
      <c r="T40" s="235"/>
      <c r="U40" s="236"/>
    </row>
    <row r="41" spans="1:21">
      <c r="A41" s="9"/>
      <c r="B41" s="9"/>
      <c r="C41" s="9"/>
      <c r="D41" s="9"/>
      <c r="E41" s="9"/>
      <c r="F41" s="9"/>
      <c r="G41" s="9"/>
      <c r="H41" s="9"/>
      <c r="I41" s="9"/>
      <c r="J41" s="9"/>
      <c r="K41" s="9"/>
      <c r="L41" s="9"/>
      <c r="M41" s="9"/>
      <c r="N41" s="9"/>
      <c r="O41" s="9"/>
      <c r="P41" s="9"/>
      <c r="Q41" s="9"/>
      <c r="R41" s="9"/>
      <c r="S41" s="9"/>
      <c r="T41" s="9"/>
      <c r="U41" s="9"/>
    </row>
    <row r="42" spans="1:21" ht="14" customHeight="1">
      <c r="A42" s="223" t="s">
        <v>290</v>
      </c>
      <c r="B42" s="223"/>
      <c r="C42" s="223"/>
      <c r="D42" s="223"/>
      <c r="E42" s="223"/>
      <c r="F42" s="223"/>
      <c r="G42" s="223"/>
      <c r="H42" s="223"/>
      <c r="I42" s="223"/>
      <c r="J42" s="223"/>
      <c r="K42" s="223"/>
      <c r="L42" s="223"/>
      <c r="M42" s="223"/>
      <c r="N42" s="223"/>
      <c r="O42" s="223"/>
      <c r="P42" s="223"/>
      <c r="Q42" s="223"/>
      <c r="R42" s="223"/>
      <c r="S42" s="223"/>
      <c r="T42" s="223"/>
      <c r="U42" s="223"/>
    </row>
    <row r="43" spans="1:21">
      <c r="A43" s="9"/>
      <c r="B43" s="9"/>
      <c r="C43" s="9"/>
      <c r="D43" s="9"/>
      <c r="E43" s="9"/>
      <c r="F43" s="9"/>
      <c r="G43" s="9"/>
      <c r="H43" s="9"/>
      <c r="I43" s="9"/>
      <c r="J43" s="9"/>
      <c r="K43" s="9"/>
      <c r="L43" s="9"/>
      <c r="M43" s="9"/>
      <c r="N43" s="9"/>
      <c r="O43" s="9"/>
      <c r="P43" s="9"/>
      <c r="Q43" s="9"/>
      <c r="R43" s="9"/>
      <c r="S43" s="9"/>
      <c r="T43" s="9"/>
      <c r="U43" s="9"/>
    </row>
    <row r="44" spans="1:21">
      <c r="A44" s="9"/>
      <c r="B44" s="9"/>
      <c r="C44" s="9"/>
      <c r="D44" s="9"/>
      <c r="E44" s="9"/>
      <c r="F44" s="9"/>
      <c r="G44" s="9"/>
      <c r="H44" s="9"/>
      <c r="I44" s="9"/>
      <c r="J44" s="9"/>
      <c r="K44" s="9"/>
      <c r="L44" s="9"/>
      <c r="M44" s="9"/>
      <c r="N44" s="9"/>
      <c r="O44" s="9"/>
      <c r="P44" s="9"/>
      <c r="Q44" s="9"/>
      <c r="R44" s="9"/>
      <c r="S44" s="9"/>
      <c r="T44" s="9"/>
      <c r="U44" s="9"/>
    </row>
    <row r="45" spans="1:21">
      <c r="A45" s="9"/>
      <c r="B45" s="9"/>
      <c r="C45" s="9"/>
      <c r="D45" s="9"/>
      <c r="E45" s="9"/>
      <c r="F45" s="9"/>
      <c r="G45" s="9"/>
      <c r="H45" s="9"/>
      <c r="I45" s="9"/>
      <c r="J45" s="9"/>
      <c r="K45" s="9"/>
      <c r="L45" s="9"/>
      <c r="M45" s="9"/>
      <c r="N45" s="9"/>
      <c r="O45" s="9"/>
      <c r="P45" s="9"/>
      <c r="Q45" s="9"/>
      <c r="R45" s="9"/>
      <c r="S45" s="9"/>
      <c r="T45" s="9"/>
      <c r="U45" s="9"/>
    </row>
    <row r="46" spans="1:21">
      <c r="A46" s="9"/>
      <c r="B46" s="9"/>
      <c r="C46" s="9"/>
      <c r="D46" s="9"/>
      <c r="E46" s="9"/>
      <c r="F46" s="9"/>
      <c r="G46" s="9"/>
      <c r="H46" s="9"/>
      <c r="I46" s="9"/>
      <c r="J46" s="9"/>
      <c r="K46" s="9"/>
      <c r="L46" s="9"/>
      <c r="M46" s="9"/>
      <c r="N46" s="9"/>
      <c r="O46" s="9"/>
      <c r="P46" s="9"/>
      <c r="Q46" s="9"/>
      <c r="R46" s="9"/>
      <c r="S46" s="9"/>
      <c r="T46" s="9"/>
      <c r="U46" s="9"/>
    </row>
    <row r="47" spans="1:21">
      <c r="A47" s="9"/>
      <c r="B47" s="9"/>
      <c r="C47" s="9"/>
      <c r="D47" s="9"/>
      <c r="E47" s="9"/>
      <c r="F47" s="9"/>
      <c r="G47" s="9"/>
      <c r="H47" s="9"/>
      <c r="I47" s="9"/>
      <c r="J47" s="9"/>
      <c r="K47" s="9"/>
      <c r="L47" s="9"/>
      <c r="M47" s="9"/>
      <c r="N47" s="9"/>
      <c r="O47" s="9"/>
      <c r="P47" s="9"/>
      <c r="Q47" s="9"/>
      <c r="R47" s="9"/>
      <c r="S47" s="9"/>
      <c r="T47" s="9"/>
      <c r="U47" s="9"/>
    </row>
    <row r="48" spans="1:21">
      <c r="A48" s="9"/>
      <c r="B48" s="9"/>
      <c r="C48" s="9"/>
      <c r="D48" s="9"/>
      <c r="E48" s="9"/>
      <c r="F48" s="9"/>
      <c r="G48" s="9"/>
      <c r="H48" s="9"/>
      <c r="I48" s="9"/>
      <c r="J48" s="9"/>
      <c r="K48" s="9"/>
      <c r="L48" s="9"/>
      <c r="M48" s="9"/>
      <c r="N48" s="9"/>
      <c r="O48" s="9"/>
      <c r="P48" s="9"/>
      <c r="Q48" s="9"/>
      <c r="R48" s="9"/>
      <c r="S48" s="9"/>
      <c r="T48" s="9"/>
      <c r="U48" s="9"/>
    </row>
    <row r="49" spans="1:21">
      <c r="A49" s="9"/>
      <c r="B49" s="9"/>
      <c r="C49" s="9"/>
      <c r="D49" s="9"/>
      <c r="E49" s="9"/>
      <c r="F49" s="9"/>
      <c r="G49" s="9"/>
      <c r="H49" s="9"/>
      <c r="I49" s="9"/>
      <c r="J49" s="9"/>
      <c r="K49" s="9"/>
      <c r="L49" s="9"/>
      <c r="M49" s="9"/>
      <c r="N49" s="9"/>
      <c r="O49" s="9"/>
      <c r="P49" s="9"/>
      <c r="Q49" s="9"/>
      <c r="R49" s="9"/>
      <c r="S49" s="9"/>
      <c r="T49" s="9"/>
      <c r="U49" s="9"/>
    </row>
    <row r="50" spans="1:21">
      <c r="A50" s="9"/>
      <c r="B50" s="9"/>
      <c r="C50" s="9"/>
      <c r="D50" s="9"/>
      <c r="E50" s="9"/>
      <c r="F50" s="9"/>
      <c r="G50" s="9"/>
      <c r="H50" s="9"/>
      <c r="I50" s="9"/>
      <c r="J50" s="9"/>
      <c r="K50" s="9"/>
      <c r="L50" s="9"/>
      <c r="M50" s="9"/>
      <c r="N50" s="9"/>
      <c r="O50" s="9"/>
      <c r="P50" s="9"/>
      <c r="Q50" s="9"/>
      <c r="R50" s="9"/>
      <c r="S50" s="9"/>
      <c r="T50" s="9"/>
      <c r="U50" s="9"/>
    </row>
    <row r="51" spans="1:21">
      <c r="A51" s="9"/>
      <c r="B51" s="9"/>
      <c r="C51" s="9"/>
      <c r="D51" s="9"/>
      <c r="E51" s="9"/>
      <c r="F51" s="9"/>
      <c r="G51" s="9"/>
      <c r="H51" s="9"/>
      <c r="I51" s="9"/>
      <c r="J51" s="9"/>
      <c r="K51" s="9"/>
      <c r="L51" s="9"/>
      <c r="M51" s="9"/>
      <c r="N51" s="9"/>
      <c r="O51" s="9"/>
      <c r="P51" s="9"/>
      <c r="Q51" s="9"/>
      <c r="R51" s="9"/>
      <c r="S51" s="9"/>
      <c r="T51" s="9"/>
      <c r="U51" s="9"/>
    </row>
    <row r="52" spans="1:21">
      <c r="A52" s="9"/>
      <c r="B52" s="9"/>
      <c r="C52" s="9"/>
      <c r="D52" s="9"/>
      <c r="E52" s="9"/>
      <c r="F52" s="9"/>
      <c r="G52" s="9"/>
      <c r="H52" s="9"/>
      <c r="I52" s="9"/>
      <c r="J52" s="9"/>
      <c r="K52" s="9"/>
      <c r="L52" s="9"/>
      <c r="M52" s="9"/>
      <c r="N52" s="9"/>
      <c r="O52" s="9"/>
      <c r="P52" s="9"/>
      <c r="Q52" s="9"/>
      <c r="R52" s="9"/>
      <c r="S52" s="9"/>
      <c r="T52" s="9"/>
      <c r="U52" s="9"/>
    </row>
    <row r="53" spans="1:21">
      <c r="A53" s="9"/>
      <c r="B53" s="9"/>
      <c r="C53" s="9"/>
      <c r="D53" s="9"/>
      <c r="E53" s="9"/>
      <c r="F53" s="9"/>
      <c r="G53" s="9"/>
      <c r="H53" s="9"/>
      <c r="I53" s="9"/>
      <c r="J53" s="9"/>
      <c r="K53" s="9"/>
      <c r="L53" s="9"/>
      <c r="M53" s="9"/>
      <c r="N53" s="9"/>
      <c r="O53" s="9"/>
      <c r="P53" s="9"/>
      <c r="Q53" s="9"/>
      <c r="R53" s="9"/>
      <c r="S53" s="9"/>
      <c r="T53" s="9"/>
      <c r="U53" s="9"/>
    </row>
    <row r="54" spans="1:21">
      <c r="A54" s="9"/>
      <c r="B54" s="9"/>
      <c r="C54" s="9"/>
      <c r="D54" s="9"/>
      <c r="E54" s="9"/>
      <c r="F54" s="9"/>
      <c r="G54" s="9"/>
      <c r="H54" s="9"/>
      <c r="I54" s="9"/>
      <c r="J54" s="9"/>
      <c r="K54" s="9"/>
      <c r="L54" s="9"/>
      <c r="M54" s="9"/>
      <c r="N54" s="9"/>
      <c r="O54" s="9"/>
      <c r="P54" s="9"/>
      <c r="Q54" s="9"/>
      <c r="R54" s="9"/>
      <c r="S54" s="9"/>
      <c r="T54" s="9"/>
      <c r="U54" s="9"/>
    </row>
    <row r="55" spans="1:21">
      <c r="A55" s="9"/>
      <c r="B55" s="9"/>
      <c r="C55" s="9"/>
      <c r="D55" s="9"/>
      <c r="E55" s="9"/>
      <c r="F55" s="9"/>
      <c r="G55" s="9"/>
      <c r="H55" s="9"/>
      <c r="I55" s="9"/>
      <c r="J55" s="9"/>
      <c r="K55" s="9"/>
      <c r="L55" s="9"/>
      <c r="M55" s="9"/>
      <c r="N55" s="9"/>
      <c r="O55" s="9"/>
      <c r="P55" s="9"/>
      <c r="Q55" s="9"/>
      <c r="R55" s="9"/>
      <c r="S55" s="9"/>
      <c r="T55" s="9"/>
      <c r="U55" s="9"/>
    </row>
    <row r="56" spans="1:21">
      <c r="A56" s="9"/>
      <c r="B56" s="9"/>
      <c r="C56" s="9"/>
      <c r="D56" s="9"/>
      <c r="E56" s="9"/>
      <c r="F56" s="9"/>
      <c r="G56" s="9"/>
      <c r="H56" s="9"/>
      <c r="I56" s="9"/>
      <c r="J56" s="9"/>
      <c r="K56" s="9"/>
      <c r="L56" s="9"/>
      <c r="M56" s="9"/>
      <c r="N56" s="9"/>
      <c r="O56" s="9"/>
      <c r="P56" s="9"/>
      <c r="Q56" s="9"/>
      <c r="R56" s="9"/>
      <c r="S56" s="9"/>
      <c r="T56" s="9"/>
      <c r="U56" s="9"/>
    </row>
    <row r="57" spans="1:21">
      <c r="A57" s="9"/>
      <c r="B57" s="9"/>
      <c r="C57" s="9"/>
      <c r="D57" s="9"/>
      <c r="E57" s="9"/>
      <c r="F57" s="9"/>
      <c r="G57" s="9"/>
      <c r="H57" s="9"/>
      <c r="I57" s="9"/>
      <c r="J57" s="9"/>
      <c r="K57" s="9"/>
      <c r="L57" s="9"/>
      <c r="M57" s="9"/>
      <c r="N57" s="9"/>
      <c r="O57" s="9"/>
      <c r="P57" s="9"/>
      <c r="Q57" s="9"/>
      <c r="R57" s="9"/>
      <c r="S57" s="9"/>
      <c r="T57" s="9"/>
      <c r="U57" s="9"/>
    </row>
    <row r="58" spans="1:21">
      <c r="A58" s="9"/>
      <c r="B58" s="9"/>
      <c r="C58" s="9"/>
      <c r="D58" s="9"/>
      <c r="E58" s="9"/>
      <c r="F58" s="9"/>
      <c r="G58" s="9"/>
      <c r="H58" s="9"/>
      <c r="I58" s="9"/>
      <c r="J58" s="9"/>
      <c r="K58" s="9"/>
      <c r="L58" s="9"/>
      <c r="M58" s="9"/>
      <c r="N58" s="9"/>
      <c r="O58" s="9"/>
      <c r="P58" s="9"/>
      <c r="Q58" s="9"/>
      <c r="R58" s="9"/>
      <c r="S58" s="9"/>
      <c r="T58" s="9"/>
      <c r="U58" s="9"/>
    </row>
    <row r="59" spans="1:21">
      <c r="A59" s="9"/>
      <c r="B59" s="9"/>
      <c r="C59" s="9"/>
      <c r="D59" s="9"/>
      <c r="E59" s="9"/>
      <c r="F59" s="9"/>
      <c r="G59" s="9"/>
      <c r="H59" s="9"/>
      <c r="I59" s="9"/>
      <c r="J59" s="9"/>
      <c r="K59" s="9"/>
      <c r="L59" s="9"/>
      <c r="M59" s="9"/>
      <c r="N59" s="9"/>
      <c r="O59" s="9"/>
      <c r="P59" s="9"/>
      <c r="Q59" s="9"/>
      <c r="R59" s="9"/>
      <c r="S59" s="9"/>
      <c r="T59" s="9"/>
      <c r="U59" s="9"/>
    </row>
    <row r="60" spans="1:21">
      <c r="A60" s="9"/>
      <c r="B60" s="9"/>
      <c r="C60" s="9"/>
      <c r="D60" s="9"/>
      <c r="E60" s="9"/>
      <c r="F60" s="9"/>
      <c r="G60" s="9"/>
      <c r="H60" s="9"/>
      <c r="I60" s="9"/>
      <c r="J60" s="9"/>
      <c r="K60" s="9"/>
      <c r="L60" s="9"/>
      <c r="M60" s="9"/>
      <c r="N60" s="9"/>
      <c r="O60" s="9"/>
      <c r="P60" s="9"/>
      <c r="Q60" s="9"/>
      <c r="R60" s="9"/>
      <c r="S60" s="9"/>
      <c r="T60" s="9"/>
      <c r="U60" s="9"/>
    </row>
    <row r="61" spans="1:21">
      <c r="A61" s="9"/>
      <c r="B61" s="9"/>
      <c r="C61" s="9"/>
      <c r="D61" s="9"/>
      <c r="E61" s="9"/>
      <c r="F61" s="9"/>
      <c r="G61" s="9"/>
      <c r="H61" s="9"/>
      <c r="I61" s="9"/>
      <c r="J61" s="9"/>
      <c r="K61" s="9"/>
      <c r="L61" s="9"/>
      <c r="M61" s="9"/>
      <c r="N61" s="9"/>
      <c r="O61" s="9"/>
      <c r="P61" s="9"/>
      <c r="Q61" s="9"/>
      <c r="R61" s="9"/>
      <c r="S61" s="9"/>
      <c r="T61" s="9"/>
      <c r="U61" s="9"/>
    </row>
    <row r="62" spans="1:21">
      <c r="A62" s="9"/>
      <c r="B62" s="9"/>
      <c r="C62" s="9"/>
      <c r="D62" s="9"/>
      <c r="E62" s="9"/>
      <c r="F62" s="9"/>
      <c r="G62" s="9"/>
      <c r="H62" s="9"/>
      <c r="I62" s="9"/>
      <c r="J62" s="9"/>
      <c r="K62" s="9"/>
      <c r="L62" s="9"/>
      <c r="M62" s="9"/>
      <c r="N62" s="9"/>
      <c r="O62" s="9"/>
      <c r="P62" s="9"/>
      <c r="Q62" s="9"/>
      <c r="R62" s="9"/>
      <c r="S62" s="9"/>
      <c r="T62" s="9"/>
      <c r="U62" s="9"/>
    </row>
    <row r="63" spans="1:21">
      <c r="A63" s="9"/>
      <c r="B63" s="9"/>
      <c r="C63" s="9"/>
      <c r="D63" s="9"/>
      <c r="E63" s="9"/>
      <c r="F63" s="9"/>
      <c r="G63" s="9"/>
      <c r="H63" s="9"/>
      <c r="I63" s="9"/>
      <c r="J63" s="9"/>
      <c r="K63" s="9"/>
      <c r="L63" s="9"/>
      <c r="M63" s="9"/>
      <c r="N63" s="9"/>
      <c r="O63" s="9"/>
      <c r="P63" s="9"/>
      <c r="Q63" s="9"/>
      <c r="R63" s="9"/>
      <c r="S63" s="9"/>
      <c r="T63" s="9"/>
      <c r="U63" s="9"/>
    </row>
    <row r="64" spans="1:21">
      <c r="A64" s="9"/>
      <c r="B64" s="9"/>
      <c r="C64" s="9"/>
      <c r="D64" s="9"/>
      <c r="E64" s="9"/>
      <c r="F64" s="9"/>
      <c r="G64" s="9"/>
      <c r="H64" s="9"/>
      <c r="I64" s="9"/>
      <c r="J64" s="9"/>
      <c r="K64" s="9"/>
      <c r="L64" s="9"/>
      <c r="M64" s="9"/>
      <c r="N64" s="9"/>
      <c r="O64" s="9"/>
      <c r="P64" s="9"/>
      <c r="Q64" s="9"/>
      <c r="R64" s="9"/>
      <c r="S64" s="9"/>
      <c r="T64" s="9"/>
      <c r="U64" s="9"/>
    </row>
    <row r="65" spans="1:21">
      <c r="A65" s="9"/>
      <c r="B65" s="9"/>
      <c r="C65" s="9"/>
      <c r="D65" s="9"/>
      <c r="E65" s="9"/>
      <c r="F65" s="9"/>
      <c r="G65" s="9"/>
      <c r="H65" s="9"/>
      <c r="I65" s="9"/>
      <c r="J65" s="9"/>
      <c r="K65" s="9"/>
      <c r="L65" s="9"/>
      <c r="M65" s="9"/>
      <c r="N65" s="9"/>
      <c r="O65" s="9"/>
      <c r="P65" s="9"/>
      <c r="Q65" s="9"/>
      <c r="R65" s="9"/>
      <c r="S65" s="9"/>
      <c r="T65" s="9"/>
      <c r="U65" s="9"/>
    </row>
    <row r="66" spans="1:21">
      <c r="A66" s="9"/>
      <c r="B66" s="9"/>
      <c r="C66" s="9"/>
      <c r="D66" s="9"/>
      <c r="E66" s="9"/>
      <c r="F66" s="9"/>
      <c r="G66" s="9"/>
      <c r="H66" s="9"/>
      <c r="I66" s="9"/>
      <c r="J66" s="9"/>
      <c r="K66" s="9"/>
      <c r="L66" s="9"/>
      <c r="M66" s="9"/>
      <c r="N66" s="9"/>
      <c r="O66" s="9"/>
      <c r="P66" s="9"/>
      <c r="Q66" s="9"/>
      <c r="R66" s="9"/>
      <c r="S66" s="9"/>
      <c r="T66" s="9"/>
      <c r="U66" s="9"/>
    </row>
    <row r="67" spans="1:21">
      <c r="A67" s="9"/>
      <c r="B67" s="9"/>
      <c r="C67" s="9"/>
      <c r="D67" s="9"/>
      <c r="E67" s="9"/>
      <c r="F67" s="9"/>
      <c r="G67" s="9"/>
      <c r="H67" s="9"/>
      <c r="I67" s="9"/>
      <c r="J67" s="9"/>
      <c r="K67" s="9"/>
      <c r="L67" s="9"/>
      <c r="M67" s="9"/>
      <c r="N67" s="9"/>
      <c r="O67" s="9"/>
      <c r="P67" s="9"/>
      <c r="Q67" s="9"/>
      <c r="R67" s="9"/>
      <c r="S67" s="9"/>
      <c r="T67" s="9"/>
      <c r="U67" s="9"/>
    </row>
    <row r="68" spans="1:21">
      <c r="A68" s="9"/>
      <c r="B68" s="9"/>
      <c r="C68" s="9"/>
      <c r="D68" s="9"/>
      <c r="E68" s="9"/>
      <c r="F68" s="9"/>
      <c r="G68" s="9"/>
      <c r="H68" s="9"/>
      <c r="I68" s="9"/>
      <c r="J68" s="9"/>
      <c r="K68" s="9"/>
      <c r="L68" s="9"/>
      <c r="M68" s="9"/>
      <c r="N68" s="9"/>
      <c r="O68" s="9"/>
      <c r="P68" s="9"/>
      <c r="Q68" s="9"/>
      <c r="R68" s="9"/>
      <c r="S68" s="9"/>
      <c r="T68" s="9"/>
      <c r="U68" s="9"/>
    </row>
    <row r="69" spans="1:21">
      <c r="A69" s="9"/>
      <c r="B69" s="9"/>
      <c r="C69" s="9"/>
      <c r="D69" s="9"/>
      <c r="E69" s="9"/>
      <c r="F69" s="9"/>
      <c r="G69" s="9"/>
      <c r="H69" s="9"/>
      <c r="I69" s="9"/>
      <c r="J69" s="9"/>
      <c r="K69" s="9"/>
      <c r="L69" s="9"/>
      <c r="M69" s="9"/>
      <c r="N69" s="9"/>
      <c r="O69" s="9"/>
      <c r="P69" s="9"/>
      <c r="Q69" s="9"/>
      <c r="R69" s="9"/>
      <c r="S69" s="9"/>
      <c r="T69" s="9"/>
      <c r="U69" s="9"/>
    </row>
    <row r="70" spans="1:21">
      <c r="A70" s="9"/>
      <c r="B70" s="9"/>
      <c r="C70" s="9"/>
      <c r="D70" s="9"/>
      <c r="E70" s="9"/>
      <c r="F70" s="9"/>
      <c r="G70" s="9"/>
      <c r="H70" s="9"/>
      <c r="I70" s="9"/>
      <c r="J70" s="9"/>
      <c r="K70" s="9"/>
      <c r="L70" s="9"/>
      <c r="M70" s="9"/>
      <c r="N70" s="9"/>
      <c r="O70" s="9"/>
      <c r="P70" s="9"/>
      <c r="Q70" s="9"/>
      <c r="R70" s="9"/>
      <c r="S70" s="9"/>
      <c r="T70" s="9"/>
      <c r="U70" s="9"/>
    </row>
  </sheetData>
  <mergeCells count="29">
    <mergeCell ref="O26:P26"/>
    <mergeCell ref="Q26:R26"/>
    <mergeCell ref="S26:U26"/>
    <mergeCell ref="A39:U40"/>
    <mergeCell ref="A42:U42"/>
    <mergeCell ref="O24:P24"/>
    <mergeCell ref="Q24:R24"/>
    <mergeCell ref="S24:U24"/>
    <mergeCell ref="O25:P25"/>
    <mergeCell ref="Q25:R25"/>
    <mergeCell ref="S25:U25"/>
    <mergeCell ref="O22:P22"/>
    <mergeCell ref="Q22:R22"/>
    <mergeCell ref="S22:U22"/>
    <mergeCell ref="O23:P23"/>
    <mergeCell ref="Q23:R23"/>
    <mergeCell ref="S23:U23"/>
    <mergeCell ref="A6:U7"/>
    <mergeCell ref="A9:L9"/>
    <mergeCell ref="N9:U9"/>
    <mergeCell ref="N20:U20"/>
    <mergeCell ref="O21:P21"/>
    <mergeCell ref="Q21:R21"/>
    <mergeCell ref="S21:U21"/>
    <mergeCell ref="A1:U1"/>
    <mergeCell ref="A2:U2"/>
    <mergeCell ref="A3:J3"/>
    <mergeCell ref="K3:U3"/>
    <mergeCell ref="A5:U5"/>
  </mergeCells>
  <conditionalFormatting sqref="E13:E37">
    <cfRule type="colorScale" priority="1">
      <colorScale>
        <cfvo type="min"/>
        <cfvo type="percentile" val="50"/>
        <cfvo type="max"/>
        <color rgb="FFDFF1E8"/>
        <color rgb="FFFCECCB"/>
        <color rgb="FFF7DEDE"/>
      </colorScale>
    </cfRule>
  </conditionalFormatting>
  <conditionalFormatting sqref="I13:I37">
    <cfRule type="colorScale" priority="2">
      <colorScale>
        <cfvo type="min"/>
        <cfvo type="percentile" val="50"/>
        <cfvo type="max"/>
        <color rgb="FFDFF1E8"/>
        <color rgb="FFFCECCB"/>
        <color rgb="FFF7DEDE"/>
      </colorScale>
    </cfRule>
  </conditionalFormatting>
  <conditionalFormatting sqref="G13:G37">
    <cfRule type="dataBar" priority="3">
      <dataBar>
        <cfvo type="min"/>
        <cfvo type="max"/>
        <color rgb="FF174A7E"/>
      </dataBar>
    </cfRule>
  </conditionalFormatting>
  <conditionalFormatting sqref="P13:R17">
    <cfRule type="colorScale" priority="4">
      <colorScale>
        <cfvo type="min"/>
        <cfvo type="percentile" val="50"/>
        <cfvo type="max"/>
        <color rgb="FFDFF1E8"/>
        <color rgb="FFFCECCB"/>
        <color rgb="FFF7DEDE"/>
      </colorScale>
    </cfRule>
  </conditionalFormatting>
  <conditionalFormatting sqref="U13:U17">
    <cfRule type="dataBar" priority="5">
      <dataBar>
        <cfvo type="min"/>
        <cfvo type="max"/>
        <color rgb="FF0F6B78"/>
      </dataBar>
    </cfRule>
  </conditionalFormatting>
  <conditionalFormatting sqref="O13:O17">
    <cfRule type="expression" dxfId="3" priority="6">
      <formula>ABS(O13-1)&gt;0.001</formula>
    </cfRule>
  </conditionalFormatting>
  <conditionalFormatting sqref="N22:N26">
    <cfRule type="colorScale" priority="7">
      <colorScale>
        <cfvo type="min"/>
        <cfvo type="percentile" val="50"/>
        <cfvo type="max"/>
        <color rgb="FFDFF1E8"/>
        <color rgb="FFFCECCB"/>
        <color rgb="FFF7DEDE"/>
      </colorScale>
    </cfRule>
  </conditionalFormatting>
  <conditionalFormatting sqref="G13:G37">
    <cfRule type="dataBar" priority="8">
      <dataBar>
        <cfvo type="min"/>
        <cfvo type="max"/>
        <color rgb="FF174A7E"/>
      </dataBar>
      <extLst>
        <ext xmlns:x14="http://schemas.microsoft.com/office/spreadsheetml/2009/9/main" uri="{B025F937-C7B1-47D3-B67F-A62EFF666E3E}">
          <x14:id>{2A9C5AFF-AFF9-0527-19B2-B2CD4E1762DC}</x14:id>
        </ext>
      </extLst>
    </cfRule>
  </conditionalFormatting>
  <conditionalFormatting sqref="U13:U17">
    <cfRule type="dataBar" priority="9">
      <dataBar>
        <cfvo type="min"/>
        <cfvo type="max"/>
        <color rgb="FF0F6B78"/>
      </dataBar>
      <extLst>
        <ext xmlns:x14="http://schemas.microsoft.com/office/spreadsheetml/2009/9/main" uri="{B025F937-C7B1-47D3-B67F-A62EFF666E3E}">
          <x14:id>{249601ED-ABDD-AF9F-9718-E741C90BB986}</x14:id>
        </ext>
      </extLst>
    </cfRule>
  </conditionalFormatting>
  <dataValidations count="4">
    <dataValidation type="list" sqref="E13:E37">
      <formula1>"1,2,3,4,5"</formula1>
    </dataValidation>
    <dataValidation type="list" sqref="H13:I37">
      <formula1>"1,2,3,4,5"</formula1>
    </dataValidation>
    <dataValidation type="list" sqref="J13:J37">
      <formula1>"Improving,Stable,Worsening"</formula1>
    </dataValidation>
    <dataValidation type="list" sqref="T13:T17">
      <formula1>"1,2,3,4,5"</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2A9C5AFF-AFF9-0527-19B2-B2CD4E1762DC}">
            <x14:dataBar>
              <x14:cfvo type="min"/>
              <x14:cfvo type="max"/>
              <x14:negativeFillColor auto="1"/>
              <x14:axisColor auto="1"/>
            </x14:dataBar>
          </x14:cfRule>
          <xm:sqref>G13:G37</xm:sqref>
        </x14:conditionalFormatting>
        <x14:conditionalFormatting xmlns:xm="http://schemas.microsoft.com/office/excel/2006/main">
          <x14:cfRule type="dataBar" id="{249601ED-ABDD-AF9F-9718-E741C90BB986}">
            <x14:dataBar>
              <x14:cfvo type="min"/>
              <x14:cfvo type="max"/>
              <x14:negativeFillColor auto="1"/>
              <x14:axisColor auto="1"/>
            </x14:dataBar>
          </x14:cfRule>
          <xm:sqref>U13:U17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0"/>
  <sheetViews>
    <sheetView topLeftCell="A46" workbookViewId="0">
      <selection sqref="A1:U1"/>
    </sheetView>
  </sheetViews>
  <sheetFormatPr defaultRowHeight="14"/>
  <cols>
    <col min="1" max="1" width="22" customWidth="1"/>
    <col min="2" max="2" width="27" customWidth="1"/>
    <col min="3" max="3" width="37" customWidth="1"/>
    <col min="4" max="4" width="31" customWidth="1"/>
    <col min="5" max="5" width="12" customWidth="1"/>
    <col min="6" max="6" width="11" customWidth="1"/>
    <col min="7" max="7" width="13" customWidth="1"/>
    <col min="8" max="8" width="14" customWidth="1"/>
    <col min="9" max="9" width="15" customWidth="1"/>
    <col min="10" max="10" width="12" customWidth="1"/>
    <col min="11" max="11" width="32" customWidth="1"/>
    <col min="12" max="12" width="22" customWidth="1"/>
    <col min="13" max="13" width="3" customWidth="1"/>
    <col min="14" max="14" width="23" customWidth="1"/>
    <col min="15" max="15" width="12" customWidth="1"/>
    <col min="16" max="16" width="13" customWidth="1"/>
    <col min="17" max="17" width="14" customWidth="1"/>
    <col min="18" max="19" width="13" customWidth="1"/>
    <col min="20" max="20" width="10" customWidth="1"/>
    <col min="21" max="21" width="13" customWidth="1"/>
  </cols>
  <sheetData>
    <row r="1" spans="1:21" ht="17.399999999999999" customHeight="1">
      <c r="A1" s="186" t="s">
        <v>0</v>
      </c>
      <c r="B1" s="186"/>
      <c r="C1" s="186"/>
      <c r="D1" s="186"/>
      <c r="E1" s="186"/>
      <c r="F1" s="186"/>
      <c r="G1" s="186"/>
      <c r="H1" s="186"/>
      <c r="I1" s="186"/>
      <c r="J1" s="186"/>
      <c r="K1" s="186"/>
      <c r="L1" s="186"/>
      <c r="M1" s="186"/>
      <c r="N1" s="186"/>
      <c r="O1" s="186"/>
      <c r="P1" s="186"/>
      <c r="Q1" s="186"/>
      <c r="R1" s="186"/>
      <c r="S1" s="186"/>
      <c r="T1" s="186"/>
      <c r="U1" s="186"/>
    </row>
    <row r="2" spans="1:21" ht="22.65" customHeight="1">
      <c r="A2" s="187" t="s">
        <v>291</v>
      </c>
      <c r="B2" s="187"/>
      <c r="C2" s="187"/>
      <c r="D2" s="187"/>
      <c r="E2" s="187"/>
      <c r="F2" s="187"/>
      <c r="G2" s="187"/>
      <c r="H2" s="187"/>
      <c r="I2" s="187"/>
      <c r="J2" s="187"/>
      <c r="K2" s="187"/>
      <c r="L2" s="187"/>
      <c r="M2" s="187"/>
      <c r="N2" s="187"/>
      <c r="O2" s="187"/>
      <c r="P2" s="187"/>
      <c r="Q2" s="187"/>
      <c r="R2" s="187"/>
      <c r="S2" s="187"/>
      <c r="T2" s="187"/>
      <c r="U2" s="187"/>
    </row>
    <row r="3" spans="1:21" ht="14.65" customHeight="1">
      <c r="A3" s="188" t="s">
        <v>2</v>
      </c>
      <c r="B3" s="188"/>
      <c r="C3" s="188"/>
      <c r="D3" s="188"/>
      <c r="E3" s="188"/>
      <c r="F3" s="188"/>
      <c r="G3" s="188"/>
      <c r="H3" s="188"/>
      <c r="I3" s="188"/>
      <c r="J3" s="188"/>
      <c r="K3" s="189" t="s">
        <v>3</v>
      </c>
      <c r="L3" s="189"/>
      <c r="M3" s="189"/>
      <c r="N3" s="189"/>
      <c r="O3" s="189"/>
      <c r="P3" s="189"/>
      <c r="Q3" s="189"/>
      <c r="R3" s="189"/>
      <c r="S3" s="189"/>
      <c r="T3" s="189"/>
      <c r="U3" s="189"/>
    </row>
    <row r="4" spans="1:21">
      <c r="A4" s="9"/>
      <c r="B4" s="9"/>
      <c r="C4" s="9"/>
      <c r="D4" s="9"/>
      <c r="E4" s="9"/>
      <c r="F4" s="9"/>
      <c r="G4" s="9"/>
      <c r="H4" s="9"/>
      <c r="I4" s="9"/>
      <c r="J4" s="9"/>
      <c r="K4" s="9"/>
      <c r="L4" s="9"/>
      <c r="M4" s="9"/>
      <c r="N4" s="9"/>
      <c r="O4" s="9"/>
      <c r="P4" s="9"/>
      <c r="Q4" s="9"/>
      <c r="R4" s="9"/>
      <c r="S4" s="9"/>
      <c r="T4" s="9"/>
      <c r="U4" s="9"/>
    </row>
    <row r="5" spans="1:21" ht="22.65" customHeight="1">
      <c r="A5" s="224" t="s">
        <v>292</v>
      </c>
      <c r="B5" s="224"/>
      <c r="C5" s="224"/>
      <c r="D5" s="224"/>
      <c r="E5" s="224"/>
      <c r="F5" s="224"/>
      <c r="G5" s="224"/>
      <c r="H5" s="224"/>
      <c r="I5" s="224"/>
      <c r="J5" s="224"/>
      <c r="K5" s="224"/>
      <c r="L5" s="224"/>
      <c r="M5" s="224"/>
      <c r="N5" s="224"/>
      <c r="O5" s="224"/>
      <c r="P5" s="224"/>
      <c r="Q5" s="224"/>
      <c r="R5" s="224"/>
      <c r="S5" s="224"/>
      <c r="T5" s="224"/>
      <c r="U5" s="224"/>
    </row>
    <row r="6" spans="1:21">
      <c r="A6" s="225" t="s">
        <v>194</v>
      </c>
      <c r="B6" s="226"/>
      <c r="C6" s="226"/>
      <c r="D6" s="226"/>
      <c r="E6" s="226"/>
      <c r="F6" s="226"/>
      <c r="G6" s="226"/>
      <c r="H6" s="226"/>
      <c r="I6" s="226"/>
      <c r="J6" s="226"/>
      <c r="K6" s="226"/>
      <c r="L6" s="226"/>
      <c r="M6" s="226"/>
      <c r="N6" s="226"/>
      <c r="O6" s="226"/>
      <c r="P6" s="226"/>
      <c r="Q6" s="226"/>
      <c r="R6" s="226"/>
      <c r="S6" s="226"/>
      <c r="T6" s="226"/>
      <c r="U6" s="227"/>
    </row>
    <row r="7" spans="1:21">
      <c r="A7" s="228"/>
      <c r="B7" s="229"/>
      <c r="C7" s="229"/>
      <c r="D7" s="229"/>
      <c r="E7" s="229"/>
      <c r="F7" s="229"/>
      <c r="G7" s="229"/>
      <c r="H7" s="229"/>
      <c r="I7" s="229"/>
      <c r="J7" s="229"/>
      <c r="K7" s="229"/>
      <c r="L7" s="229"/>
      <c r="M7" s="229"/>
      <c r="N7" s="229"/>
      <c r="O7" s="229"/>
      <c r="P7" s="229"/>
      <c r="Q7" s="229"/>
      <c r="R7" s="229"/>
      <c r="S7" s="229"/>
      <c r="T7" s="229"/>
      <c r="U7" s="230"/>
    </row>
    <row r="8" spans="1:21">
      <c r="A8" s="9"/>
      <c r="B8" s="9"/>
      <c r="C8" s="9"/>
      <c r="D8" s="9"/>
      <c r="E8" s="9"/>
      <c r="F8" s="9"/>
      <c r="G8" s="9"/>
      <c r="H8" s="9"/>
      <c r="I8" s="9"/>
      <c r="J8" s="9"/>
      <c r="K8" s="9"/>
      <c r="L8" s="9"/>
      <c r="M8" s="9"/>
      <c r="N8" s="9"/>
      <c r="O8" s="9"/>
      <c r="P8" s="9"/>
      <c r="Q8" s="9"/>
      <c r="R8" s="9"/>
      <c r="S8" s="9"/>
      <c r="T8" s="9"/>
      <c r="U8" s="9"/>
    </row>
    <row r="9" spans="1:21" ht="16" customHeight="1">
      <c r="A9" s="192" t="s">
        <v>195</v>
      </c>
      <c r="B9" s="192"/>
      <c r="C9" s="192"/>
      <c r="D9" s="192"/>
      <c r="E9" s="192"/>
      <c r="F9" s="192"/>
      <c r="G9" s="192"/>
      <c r="H9" s="192"/>
      <c r="I9" s="192"/>
      <c r="J9" s="192"/>
      <c r="K9" s="192"/>
      <c r="L9" s="192"/>
      <c r="M9" s="9"/>
      <c r="N9" s="192" t="s">
        <v>196</v>
      </c>
      <c r="O9" s="192"/>
      <c r="P9" s="192"/>
      <c r="Q9" s="192"/>
      <c r="R9" s="192"/>
      <c r="S9" s="192"/>
      <c r="T9" s="192"/>
      <c r="U9" s="192"/>
    </row>
    <row r="10" spans="1:21">
      <c r="A10" s="9"/>
      <c r="B10" s="9"/>
      <c r="C10" s="9"/>
      <c r="D10" s="9"/>
      <c r="E10" s="9"/>
      <c r="F10" s="9"/>
      <c r="G10" s="9"/>
      <c r="H10" s="9"/>
      <c r="I10" s="9"/>
      <c r="J10" s="9"/>
      <c r="K10" s="9"/>
      <c r="L10" s="9"/>
      <c r="M10" s="9"/>
      <c r="N10" s="9"/>
      <c r="O10" s="9"/>
      <c r="P10" s="9"/>
      <c r="Q10" s="9"/>
      <c r="R10" s="9"/>
      <c r="S10" s="9"/>
      <c r="T10" s="9"/>
      <c r="U10" s="9"/>
    </row>
    <row r="11" spans="1:21" ht="22.65" customHeight="1">
      <c r="A11" s="1" t="s">
        <v>131</v>
      </c>
      <c r="B11" s="2" t="s">
        <v>197</v>
      </c>
      <c r="C11" s="2" t="s">
        <v>198</v>
      </c>
      <c r="D11" s="2" t="s">
        <v>199</v>
      </c>
      <c r="E11" s="2" t="s">
        <v>200</v>
      </c>
      <c r="F11" s="2" t="s">
        <v>201</v>
      </c>
      <c r="G11" s="2" t="s">
        <v>202</v>
      </c>
      <c r="H11" s="2" t="s">
        <v>203</v>
      </c>
      <c r="I11" s="2" t="s">
        <v>204</v>
      </c>
      <c r="J11" s="2" t="s">
        <v>205</v>
      </c>
      <c r="K11" s="2" t="s">
        <v>206</v>
      </c>
      <c r="L11" s="3" t="s">
        <v>207</v>
      </c>
      <c r="M11" s="9"/>
      <c r="N11" s="1" t="s">
        <v>131</v>
      </c>
      <c r="O11" s="2" t="s">
        <v>208</v>
      </c>
      <c r="P11" s="2" t="s">
        <v>209</v>
      </c>
      <c r="Q11" s="2" t="s">
        <v>210</v>
      </c>
      <c r="R11" s="2" t="s">
        <v>211</v>
      </c>
      <c r="S11" s="2" t="s">
        <v>212</v>
      </c>
      <c r="T11" s="2" t="s">
        <v>213</v>
      </c>
      <c r="U11" s="3" t="s">
        <v>214</v>
      </c>
    </row>
    <row r="12" spans="1:21">
      <c r="A12" s="9"/>
      <c r="B12" s="9"/>
      <c r="C12" s="9"/>
      <c r="D12" s="9"/>
      <c r="E12" s="9"/>
      <c r="F12" s="9"/>
      <c r="G12" s="9"/>
      <c r="H12" s="9"/>
      <c r="I12" s="9"/>
      <c r="J12" s="9"/>
      <c r="K12" s="9"/>
      <c r="L12" s="9"/>
      <c r="M12" s="9"/>
      <c r="N12" s="9"/>
      <c r="O12" s="9"/>
      <c r="P12" s="9"/>
      <c r="Q12" s="9"/>
      <c r="R12" s="9"/>
      <c r="S12" s="9"/>
      <c r="T12" s="9"/>
      <c r="U12" s="9"/>
    </row>
    <row r="13" spans="1:21" ht="33.4" customHeight="1">
      <c r="A13" s="59" t="s">
        <v>215</v>
      </c>
      <c r="B13" s="60" t="s">
        <v>216</v>
      </c>
      <c r="C13" s="60" t="s">
        <v>217</v>
      </c>
      <c r="D13" s="60" t="s">
        <v>293</v>
      </c>
      <c r="E13" s="98">
        <v>3</v>
      </c>
      <c r="F13" s="99">
        <v>0.2</v>
      </c>
      <c r="G13" s="64">
        <f t="shared" ref="G13:G37" si="0">E13*F13</f>
        <v>0.60000000000000009</v>
      </c>
      <c r="H13" s="98">
        <v>4</v>
      </c>
      <c r="I13" s="98">
        <v>3.5</v>
      </c>
      <c r="J13" s="100" t="s">
        <v>294</v>
      </c>
      <c r="K13" s="60" t="s">
        <v>295</v>
      </c>
      <c r="L13" s="101" t="s">
        <v>296</v>
      </c>
      <c r="M13" s="9"/>
      <c r="N13" s="55" t="s">
        <v>215</v>
      </c>
      <c r="O13" s="66">
        <f>SUM(F13:F17)</f>
        <v>1</v>
      </c>
      <c r="P13" s="67">
        <f>SUM(G13:G17)</f>
        <v>3.875</v>
      </c>
      <c r="Q13" s="67">
        <f>SUMPRODUCT(F13:F17,H13:H17)</f>
        <v>4.6499999999999995</v>
      </c>
      <c r="R13" s="67">
        <f>SUMPRODUCT(F13:F17,I13:I17)</f>
        <v>4.1850000000000005</v>
      </c>
      <c r="S13" s="102">
        <v>1</v>
      </c>
      <c r="T13" s="103">
        <v>5</v>
      </c>
      <c r="U13" s="70">
        <f>MAX(P13,R13)/5*S13*T13/5*100</f>
        <v>83.7</v>
      </c>
    </row>
    <row r="14" spans="1:21" ht="33.4" customHeight="1">
      <c r="A14" s="71" t="s">
        <v>215</v>
      </c>
      <c r="B14" s="72" t="s">
        <v>218</v>
      </c>
      <c r="C14" s="72" t="s">
        <v>219</v>
      </c>
      <c r="D14" s="72" t="s">
        <v>297</v>
      </c>
      <c r="E14" s="104">
        <v>4</v>
      </c>
      <c r="F14" s="105">
        <v>0.2</v>
      </c>
      <c r="G14" s="76">
        <f t="shared" si="0"/>
        <v>0.8</v>
      </c>
      <c r="H14" s="104">
        <v>5</v>
      </c>
      <c r="I14" s="104">
        <v>4.2</v>
      </c>
      <c r="J14" s="106" t="s">
        <v>294</v>
      </c>
      <c r="K14" s="72" t="s">
        <v>298</v>
      </c>
      <c r="L14" s="107" t="s">
        <v>299</v>
      </c>
      <c r="M14" s="9"/>
      <c r="N14" s="56" t="s">
        <v>220</v>
      </c>
      <c r="O14" s="78">
        <f>SUM(F18:F22)</f>
        <v>1</v>
      </c>
      <c r="P14" s="79">
        <f>SUM(G18:G22)</f>
        <v>2.1749999999999998</v>
      </c>
      <c r="Q14" s="79">
        <f>SUMPRODUCT(F18:F22,H18:H22)</f>
        <v>4.5</v>
      </c>
      <c r="R14" s="79">
        <f>SUMPRODUCT(F18:F22,I18:I22)</f>
        <v>2.66</v>
      </c>
      <c r="S14" s="108">
        <v>0.46</v>
      </c>
      <c r="T14" s="109">
        <v>3</v>
      </c>
      <c r="U14" s="82">
        <f>MAX(P14,R14)/5*S14*T14/5*100</f>
        <v>14.683200000000001</v>
      </c>
    </row>
    <row r="15" spans="1:21" ht="33.4" customHeight="1">
      <c r="A15" s="71" t="s">
        <v>215</v>
      </c>
      <c r="B15" s="72" t="s">
        <v>221</v>
      </c>
      <c r="C15" s="72" t="s">
        <v>222</v>
      </c>
      <c r="D15" s="72" t="s">
        <v>300</v>
      </c>
      <c r="E15" s="104">
        <v>4.5</v>
      </c>
      <c r="F15" s="105">
        <v>0.2</v>
      </c>
      <c r="G15" s="76">
        <f t="shared" si="0"/>
        <v>0.9</v>
      </c>
      <c r="H15" s="104">
        <v>5</v>
      </c>
      <c r="I15" s="104">
        <v>4.5</v>
      </c>
      <c r="J15" s="106" t="s">
        <v>301</v>
      </c>
      <c r="K15" s="72" t="s">
        <v>302</v>
      </c>
      <c r="L15" s="107" t="s">
        <v>303</v>
      </c>
      <c r="M15" s="9"/>
      <c r="N15" s="56" t="s">
        <v>223</v>
      </c>
      <c r="O15" s="78">
        <f>SUM(F23:F27)</f>
        <v>1</v>
      </c>
      <c r="P15" s="79">
        <f>SUM(G23:G27)</f>
        <v>4.125</v>
      </c>
      <c r="Q15" s="79">
        <f>SUMPRODUCT(F23:F27,H23:H27)</f>
        <v>4.6999999999999993</v>
      </c>
      <c r="R15" s="79">
        <f>SUMPRODUCT(F23:F27,I23:I27)</f>
        <v>3.76</v>
      </c>
      <c r="S15" s="108">
        <v>0.72</v>
      </c>
      <c r="T15" s="109">
        <v>5</v>
      </c>
      <c r="U15" s="82">
        <f>MAX(P15,R15)/5*S15*T15/5*100</f>
        <v>59.4</v>
      </c>
    </row>
    <row r="16" spans="1:21" ht="33.4" customHeight="1">
      <c r="A16" s="71" t="s">
        <v>215</v>
      </c>
      <c r="B16" s="72" t="s">
        <v>224</v>
      </c>
      <c r="C16" s="72" t="s">
        <v>225</v>
      </c>
      <c r="D16" s="72" t="s">
        <v>304</v>
      </c>
      <c r="E16" s="104">
        <v>4.5</v>
      </c>
      <c r="F16" s="105">
        <v>0.25</v>
      </c>
      <c r="G16" s="76">
        <f t="shared" si="0"/>
        <v>1.125</v>
      </c>
      <c r="H16" s="104">
        <v>5</v>
      </c>
      <c r="I16" s="104">
        <v>4.7</v>
      </c>
      <c r="J16" s="106" t="s">
        <v>294</v>
      </c>
      <c r="K16" s="72" t="s">
        <v>305</v>
      </c>
      <c r="L16" s="107" t="s">
        <v>306</v>
      </c>
      <c r="M16" s="9"/>
      <c r="N16" s="56" t="s">
        <v>226</v>
      </c>
      <c r="O16" s="78">
        <f>SUM(F28:F32)</f>
        <v>1</v>
      </c>
      <c r="P16" s="79">
        <f>SUM(G28:G32)</f>
        <v>3.875</v>
      </c>
      <c r="Q16" s="79">
        <f>SUMPRODUCT(F28:F32,H28:H32)</f>
        <v>4.6999999999999993</v>
      </c>
      <c r="R16" s="79">
        <f>SUMPRODUCT(F28:F32,I28:I32)</f>
        <v>4.2299999999999995</v>
      </c>
      <c r="S16" s="108">
        <v>1</v>
      </c>
      <c r="T16" s="109">
        <v>5</v>
      </c>
      <c r="U16" s="82">
        <f>MAX(P16,R16)/5*S16*T16/5*100</f>
        <v>84.59999999999998</v>
      </c>
    </row>
    <row r="17" spans="1:21" ht="33.4" customHeight="1">
      <c r="A17" s="71" t="s">
        <v>215</v>
      </c>
      <c r="B17" s="72" t="s">
        <v>227</v>
      </c>
      <c r="C17" s="72" t="s">
        <v>228</v>
      </c>
      <c r="D17" s="72" t="s">
        <v>307</v>
      </c>
      <c r="E17" s="104">
        <v>3</v>
      </c>
      <c r="F17" s="105">
        <v>0.15</v>
      </c>
      <c r="G17" s="76">
        <f t="shared" si="0"/>
        <v>0.44999999999999996</v>
      </c>
      <c r="H17" s="104">
        <v>4</v>
      </c>
      <c r="I17" s="104">
        <v>3.8</v>
      </c>
      <c r="J17" s="106" t="s">
        <v>294</v>
      </c>
      <c r="K17" s="72" t="s">
        <v>308</v>
      </c>
      <c r="L17" s="107" t="s">
        <v>309</v>
      </c>
      <c r="M17" s="9"/>
      <c r="N17" s="57" t="s">
        <v>229</v>
      </c>
      <c r="O17" s="83">
        <f>SUM(F33:F37)</f>
        <v>1</v>
      </c>
      <c r="P17" s="84">
        <f>SUM(G33:G37)</f>
        <v>2.85</v>
      </c>
      <c r="Q17" s="84">
        <f>SUMPRODUCT(F33:F37,H33:H37)</f>
        <v>4.1999999999999993</v>
      </c>
      <c r="R17" s="84">
        <f>SUMPRODUCT(F33:F37,I33:I37)</f>
        <v>3.625</v>
      </c>
      <c r="S17" s="110">
        <v>0.21</v>
      </c>
      <c r="T17" s="111">
        <v>4</v>
      </c>
      <c r="U17" s="87">
        <f>MAX(P17,R17)/5*S17*T17/5*100</f>
        <v>12.18</v>
      </c>
    </row>
    <row r="18" spans="1:21" ht="33.4" customHeight="1">
      <c r="A18" s="71" t="s">
        <v>220</v>
      </c>
      <c r="B18" s="7" t="s">
        <v>230</v>
      </c>
      <c r="C18" s="7" t="s">
        <v>231</v>
      </c>
      <c r="D18" s="7" t="s">
        <v>310</v>
      </c>
      <c r="E18" s="112">
        <v>2</v>
      </c>
      <c r="F18" s="113">
        <v>0.25</v>
      </c>
      <c r="G18" s="76">
        <f t="shared" si="0"/>
        <v>0.5</v>
      </c>
      <c r="H18" s="112">
        <v>5</v>
      </c>
      <c r="I18" s="112">
        <v>2.5</v>
      </c>
      <c r="J18" s="114" t="s">
        <v>294</v>
      </c>
      <c r="K18" s="7" t="s">
        <v>311</v>
      </c>
      <c r="L18" s="8" t="s">
        <v>312</v>
      </c>
      <c r="M18" s="9"/>
      <c r="N18" s="9"/>
      <c r="O18" s="9"/>
      <c r="P18" s="9"/>
      <c r="Q18" s="9"/>
      <c r="R18" s="9"/>
      <c r="S18" s="9"/>
      <c r="T18" s="9"/>
      <c r="U18" s="9"/>
    </row>
    <row r="19" spans="1:21" ht="33.4" customHeight="1">
      <c r="A19" s="71" t="s">
        <v>220</v>
      </c>
      <c r="B19" s="7" t="s">
        <v>232</v>
      </c>
      <c r="C19" s="7" t="s">
        <v>233</v>
      </c>
      <c r="D19" s="7" t="s">
        <v>313</v>
      </c>
      <c r="E19" s="112">
        <v>1.5</v>
      </c>
      <c r="F19" s="113">
        <v>0.25</v>
      </c>
      <c r="G19" s="76">
        <f t="shared" si="0"/>
        <v>0.375</v>
      </c>
      <c r="H19" s="112">
        <v>5</v>
      </c>
      <c r="I19" s="112">
        <v>2</v>
      </c>
      <c r="J19" s="114" t="s">
        <v>301</v>
      </c>
      <c r="K19" s="7" t="s">
        <v>314</v>
      </c>
      <c r="L19" s="8" t="s">
        <v>315</v>
      </c>
      <c r="M19" s="9"/>
      <c r="N19" s="9"/>
      <c r="O19" s="9"/>
      <c r="P19" s="9"/>
      <c r="Q19" s="9"/>
      <c r="R19" s="9"/>
      <c r="S19" s="9"/>
      <c r="T19" s="9"/>
      <c r="U19" s="9"/>
    </row>
    <row r="20" spans="1:21" ht="33.4" customHeight="1">
      <c r="A20" s="71" t="s">
        <v>220</v>
      </c>
      <c r="B20" s="7" t="s">
        <v>234</v>
      </c>
      <c r="C20" s="7" t="s">
        <v>235</v>
      </c>
      <c r="D20" s="7" t="s">
        <v>316</v>
      </c>
      <c r="E20" s="112">
        <v>2</v>
      </c>
      <c r="F20" s="113">
        <v>0.2</v>
      </c>
      <c r="G20" s="76">
        <f t="shared" si="0"/>
        <v>0.4</v>
      </c>
      <c r="H20" s="112">
        <v>4</v>
      </c>
      <c r="I20" s="112">
        <v>2.8</v>
      </c>
      <c r="J20" s="114" t="s">
        <v>294</v>
      </c>
      <c r="K20" s="7" t="s">
        <v>317</v>
      </c>
      <c r="L20" s="8" t="s">
        <v>318</v>
      </c>
      <c r="M20" s="9"/>
      <c r="N20" s="192" t="s">
        <v>236</v>
      </c>
      <c r="O20" s="192"/>
      <c r="P20" s="192"/>
      <c r="Q20" s="192"/>
      <c r="R20" s="192"/>
      <c r="S20" s="192"/>
      <c r="T20" s="192"/>
      <c r="U20" s="192"/>
    </row>
    <row r="21" spans="1:21" ht="33.4" customHeight="1">
      <c r="A21" s="71" t="s">
        <v>220</v>
      </c>
      <c r="B21" s="7" t="s">
        <v>237</v>
      </c>
      <c r="C21" s="7" t="s">
        <v>238</v>
      </c>
      <c r="D21" s="7" t="s">
        <v>319</v>
      </c>
      <c r="E21" s="112">
        <v>3.5</v>
      </c>
      <c r="F21" s="113">
        <v>0.15</v>
      </c>
      <c r="G21" s="76">
        <f t="shared" si="0"/>
        <v>0.52500000000000002</v>
      </c>
      <c r="H21" s="112">
        <v>4</v>
      </c>
      <c r="I21" s="112">
        <v>3.5</v>
      </c>
      <c r="J21" s="114" t="s">
        <v>294</v>
      </c>
      <c r="K21" s="7" t="s">
        <v>320</v>
      </c>
      <c r="L21" s="8" t="s">
        <v>321</v>
      </c>
      <c r="M21" s="9"/>
      <c r="N21" s="1" t="s">
        <v>239</v>
      </c>
      <c r="O21" s="152" t="s">
        <v>240</v>
      </c>
      <c r="P21" s="152" t="s">
        <v>241</v>
      </c>
      <c r="Q21" s="152" t="s">
        <v>241</v>
      </c>
      <c r="R21" s="152"/>
      <c r="S21" s="152" t="s">
        <v>242</v>
      </c>
      <c r="T21" s="152"/>
      <c r="U21" s="153"/>
    </row>
    <row r="22" spans="1:21" ht="33.4" customHeight="1">
      <c r="A22" s="71" t="s">
        <v>220</v>
      </c>
      <c r="B22" s="7" t="s">
        <v>243</v>
      </c>
      <c r="C22" s="7" t="s">
        <v>244</v>
      </c>
      <c r="D22" s="7" t="s">
        <v>322</v>
      </c>
      <c r="E22" s="112">
        <v>2.5</v>
      </c>
      <c r="F22" s="113">
        <v>0.15</v>
      </c>
      <c r="G22" s="76">
        <f t="shared" si="0"/>
        <v>0.375</v>
      </c>
      <c r="H22" s="112">
        <v>4</v>
      </c>
      <c r="I22" s="112">
        <v>3</v>
      </c>
      <c r="J22" s="114" t="s">
        <v>301</v>
      </c>
      <c r="K22" s="7" t="s">
        <v>323</v>
      </c>
      <c r="L22" s="8" t="s">
        <v>324</v>
      </c>
      <c r="M22" s="9"/>
      <c r="N22" s="88">
        <v>1</v>
      </c>
      <c r="O22" s="154" t="s">
        <v>245</v>
      </c>
      <c r="P22" s="154" t="s">
        <v>246</v>
      </c>
      <c r="Q22" s="154" t="s">
        <v>246</v>
      </c>
      <c r="R22" s="154"/>
      <c r="S22" s="154" t="s">
        <v>247</v>
      </c>
      <c r="T22" s="154"/>
      <c r="U22" s="155"/>
    </row>
    <row r="23" spans="1:21" ht="33.4" customHeight="1">
      <c r="A23" s="71" t="s">
        <v>223</v>
      </c>
      <c r="B23" s="72" t="s">
        <v>248</v>
      </c>
      <c r="C23" s="72" t="s">
        <v>249</v>
      </c>
      <c r="D23" s="72" t="s">
        <v>325</v>
      </c>
      <c r="E23" s="104">
        <v>3.5</v>
      </c>
      <c r="F23" s="105">
        <v>0.2</v>
      </c>
      <c r="G23" s="76">
        <f t="shared" si="0"/>
        <v>0.70000000000000007</v>
      </c>
      <c r="H23" s="104">
        <v>5</v>
      </c>
      <c r="I23" s="104">
        <v>3.3</v>
      </c>
      <c r="J23" s="106" t="s">
        <v>326</v>
      </c>
      <c r="K23" s="72" t="s">
        <v>327</v>
      </c>
      <c r="L23" s="107" t="s">
        <v>328</v>
      </c>
      <c r="M23" s="9"/>
      <c r="N23" s="89">
        <v>2</v>
      </c>
      <c r="O23" s="156" t="s">
        <v>250</v>
      </c>
      <c r="P23" s="156" t="s">
        <v>165</v>
      </c>
      <c r="Q23" s="156" t="s">
        <v>165</v>
      </c>
      <c r="R23" s="156"/>
      <c r="S23" s="156" t="s">
        <v>251</v>
      </c>
      <c r="T23" s="156"/>
      <c r="U23" s="157"/>
    </row>
    <row r="24" spans="1:21" ht="33.4" customHeight="1">
      <c r="A24" s="71" t="s">
        <v>223</v>
      </c>
      <c r="B24" s="72" t="s">
        <v>252</v>
      </c>
      <c r="C24" s="72" t="s">
        <v>253</v>
      </c>
      <c r="D24" s="72" t="s">
        <v>329</v>
      </c>
      <c r="E24" s="104">
        <v>4.5</v>
      </c>
      <c r="F24" s="105">
        <v>0.25</v>
      </c>
      <c r="G24" s="76">
        <f t="shared" si="0"/>
        <v>1.125</v>
      </c>
      <c r="H24" s="104">
        <v>5</v>
      </c>
      <c r="I24" s="104">
        <v>4</v>
      </c>
      <c r="J24" s="106" t="s">
        <v>326</v>
      </c>
      <c r="K24" s="72" t="s">
        <v>330</v>
      </c>
      <c r="L24" s="107" t="s">
        <v>331</v>
      </c>
      <c r="M24" s="9"/>
      <c r="N24" s="89">
        <v>3</v>
      </c>
      <c r="O24" s="156" t="s">
        <v>254</v>
      </c>
      <c r="P24" s="156" t="s">
        <v>255</v>
      </c>
      <c r="Q24" s="156" t="s">
        <v>255</v>
      </c>
      <c r="R24" s="156"/>
      <c r="S24" s="156" t="s">
        <v>256</v>
      </c>
      <c r="T24" s="156"/>
      <c r="U24" s="157"/>
    </row>
    <row r="25" spans="1:21" ht="33.4" customHeight="1">
      <c r="A25" s="71" t="s">
        <v>223</v>
      </c>
      <c r="B25" s="72" t="s">
        <v>257</v>
      </c>
      <c r="C25" s="72" t="s">
        <v>258</v>
      </c>
      <c r="D25" s="72" t="s">
        <v>332</v>
      </c>
      <c r="E25" s="104">
        <v>5</v>
      </c>
      <c r="F25" s="105">
        <v>0.25</v>
      </c>
      <c r="G25" s="76">
        <f t="shared" si="0"/>
        <v>1.25</v>
      </c>
      <c r="H25" s="104">
        <v>5</v>
      </c>
      <c r="I25" s="104">
        <v>4.2</v>
      </c>
      <c r="J25" s="106" t="s">
        <v>326</v>
      </c>
      <c r="K25" s="72" t="s">
        <v>333</v>
      </c>
      <c r="L25" s="107" t="s">
        <v>334</v>
      </c>
      <c r="M25" s="9"/>
      <c r="N25" s="89">
        <v>4</v>
      </c>
      <c r="O25" s="156" t="s">
        <v>259</v>
      </c>
      <c r="P25" s="156" t="s">
        <v>260</v>
      </c>
      <c r="Q25" s="156" t="s">
        <v>260</v>
      </c>
      <c r="R25" s="156"/>
      <c r="S25" s="156" t="s">
        <v>261</v>
      </c>
      <c r="T25" s="156"/>
      <c r="U25" s="157"/>
    </row>
    <row r="26" spans="1:21" ht="33.4" customHeight="1">
      <c r="A26" s="71" t="s">
        <v>223</v>
      </c>
      <c r="B26" s="72" t="s">
        <v>262</v>
      </c>
      <c r="C26" s="72" t="s">
        <v>263</v>
      </c>
      <c r="D26" s="72" t="s">
        <v>335</v>
      </c>
      <c r="E26" s="104">
        <v>4</v>
      </c>
      <c r="F26" s="105">
        <v>0.15</v>
      </c>
      <c r="G26" s="76">
        <f t="shared" si="0"/>
        <v>0.6</v>
      </c>
      <c r="H26" s="104">
        <v>4</v>
      </c>
      <c r="I26" s="104">
        <v>3.8</v>
      </c>
      <c r="J26" s="106" t="s">
        <v>301</v>
      </c>
      <c r="K26" s="72" t="s">
        <v>336</v>
      </c>
      <c r="L26" s="107" t="s">
        <v>324</v>
      </c>
      <c r="M26" s="9"/>
      <c r="N26" s="90">
        <v>5</v>
      </c>
      <c r="O26" s="158" t="s">
        <v>264</v>
      </c>
      <c r="P26" s="158" t="s">
        <v>265</v>
      </c>
      <c r="Q26" s="158" t="s">
        <v>265</v>
      </c>
      <c r="R26" s="158"/>
      <c r="S26" s="158" t="s">
        <v>266</v>
      </c>
      <c r="T26" s="158"/>
      <c r="U26" s="159"/>
    </row>
    <row r="27" spans="1:21" ht="33.4" customHeight="1">
      <c r="A27" s="71" t="s">
        <v>223</v>
      </c>
      <c r="B27" s="72" t="s">
        <v>267</v>
      </c>
      <c r="C27" s="72" t="s">
        <v>268</v>
      </c>
      <c r="D27" s="72" t="s">
        <v>337</v>
      </c>
      <c r="E27" s="104">
        <v>3</v>
      </c>
      <c r="F27" s="105">
        <v>0.15</v>
      </c>
      <c r="G27" s="76">
        <f t="shared" si="0"/>
        <v>0.44999999999999996</v>
      </c>
      <c r="H27" s="104">
        <v>4</v>
      </c>
      <c r="I27" s="104">
        <v>3.2</v>
      </c>
      <c r="J27" s="106" t="s">
        <v>301</v>
      </c>
      <c r="K27" s="72" t="s">
        <v>338</v>
      </c>
      <c r="L27" s="107" t="s">
        <v>324</v>
      </c>
      <c r="M27" s="9"/>
      <c r="N27" s="9"/>
      <c r="O27" s="9"/>
      <c r="P27" s="9"/>
      <c r="Q27" s="9"/>
      <c r="R27" s="9"/>
      <c r="S27" s="9"/>
      <c r="T27" s="9"/>
      <c r="U27" s="9"/>
    </row>
    <row r="28" spans="1:21" ht="33.4" customHeight="1">
      <c r="A28" s="71" t="s">
        <v>226</v>
      </c>
      <c r="B28" s="7" t="s">
        <v>269</v>
      </c>
      <c r="C28" s="7" t="s">
        <v>270</v>
      </c>
      <c r="D28" s="7" t="s">
        <v>339</v>
      </c>
      <c r="E28" s="112">
        <v>4.5</v>
      </c>
      <c r="F28" s="113">
        <v>0.25</v>
      </c>
      <c r="G28" s="76">
        <f t="shared" si="0"/>
        <v>1.125</v>
      </c>
      <c r="H28" s="112">
        <v>5</v>
      </c>
      <c r="I28" s="112">
        <v>4.5</v>
      </c>
      <c r="J28" s="114" t="s">
        <v>301</v>
      </c>
      <c r="K28" s="7" t="s">
        <v>340</v>
      </c>
      <c r="L28" s="8" t="s">
        <v>341</v>
      </c>
      <c r="M28" s="9"/>
      <c r="N28" s="9"/>
      <c r="O28" s="9"/>
      <c r="P28" s="9"/>
      <c r="Q28" s="9"/>
      <c r="R28" s="9"/>
      <c r="S28" s="9"/>
      <c r="T28" s="9"/>
      <c r="U28" s="9"/>
    </row>
    <row r="29" spans="1:21" ht="33.4" customHeight="1">
      <c r="A29" s="71" t="s">
        <v>226</v>
      </c>
      <c r="B29" s="7" t="s">
        <v>271</v>
      </c>
      <c r="C29" s="7" t="s">
        <v>272</v>
      </c>
      <c r="D29" s="7" t="s">
        <v>342</v>
      </c>
      <c r="E29" s="112">
        <v>4.5</v>
      </c>
      <c r="F29" s="113">
        <v>0.25</v>
      </c>
      <c r="G29" s="76">
        <f t="shared" si="0"/>
        <v>1.125</v>
      </c>
      <c r="H29" s="112">
        <v>5</v>
      </c>
      <c r="I29" s="112">
        <v>4.7</v>
      </c>
      <c r="J29" s="114" t="s">
        <v>294</v>
      </c>
      <c r="K29" s="7" t="s">
        <v>343</v>
      </c>
      <c r="L29" s="8" t="s">
        <v>344</v>
      </c>
      <c r="M29" s="9"/>
      <c r="N29" s="9"/>
      <c r="O29" s="9"/>
      <c r="P29" s="9"/>
      <c r="Q29" s="9"/>
      <c r="R29" s="9"/>
      <c r="S29" s="9"/>
      <c r="T29" s="9"/>
      <c r="U29" s="9"/>
    </row>
    <row r="30" spans="1:21" ht="33.4" customHeight="1">
      <c r="A30" s="71" t="s">
        <v>226</v>
      </c>
      <c r="B30" s="7" t="s">
        <v>273</v>
      </c>
      <c r="C30" s="7" t="s">
        <v>274</v>
      </c>
      <c r="D30" s="7" t="s">
        <v>345</v>
      </c>
      <c r="E30" s="112">
        <v>4</v>
      </c>
      <c r="F30" s="113">
        <v>0.2</v>
      </c>
      <c r="G30" s="76">
        <f t="shared" si="0"/>
        <v>0.8</v>
      </c>
      <c r="H30" s="112">
        <v>5</v>
      </c>
      <c r="I30" s="112">
        <v>4.4000000000000004</v>
      </c>
      <c r="J30" s="114" t="s">
        <v>294</v>
      </c>
      <c r="K30" s="7" t="s">
        <v>346</v>
      </c>
      <c r="L30" s="8" t="s">
        <v>347</v>
      </c>
      <c r="M30" s="9"/>
      <c r="N30" s="9"/>
      <c r="O30" s="9"/>
      <c r="P30" s="9"/>
      <c r="Q30" s="9"/>
      <c r="R30" s="9"/>
      <c r="S30" s="9"/>
      <c r="T30" s="9"/>
      <c r="U30" s="9"/>
    </row>
    <row r="31" spans="1:21" ht="33.4" customHeight="1">
      <c r="A31" s="71" t="s">
        <v>226</v>
      </c>
      <c r="B31" s="7" t="s">
        <v>275</v>
      </c>
      <c r="C31" s="7" t="s">
        <v>276</v>
      </c>
      <c r="D31" s="7" t="s">
        <v>348</v>
      </c>
      <c r="E31" s="112">
        <v>3</v>
      </c>
      <c r="F31" s="113">
        <v>0.15</v>
      </c>
      <c r="G31" s="76">
        <f t="shared" si="0"/>
        <v>0.44999999999999996</v>
      </c>
      <c r="H31" s="112">
        <v>4</v>
      </c>
      <c r="I31" s="112">
        <v>3.8</v>
      </c>
      <c r="J31" s="114" t="s">
        <v>294</v>
      </c>
      <c r="K31" s="7" t="s">
        <v>349</v>
      </c>
      <c r="L31" s="8" t="s">
        <v>350</v>
      </c>
      <c r="M31" s="9"/>
      <c r="N31" s="9"/>
      <c r="O31" s="9"/>
      <c r="P31" s="9"/>
      <c r="Q31" s="9"/>
      <c r="R31" s="9"/>
      <c r="S31" s="9"/>
      <c r="T31" s="9"/>
      <c r="U31" s="9"/>
    </row>
    <row r="32" spans="1:21" ht="33.4" customHeight="1">
      <c r="A32" s="71" t="s">
        <v>226</v>
      </c>
      <c r="B32" s="7" t="s">
        <v>277</v>
      </c>
      <c r="C32" s="7" t="s">
        <v>278</v>
      </c>
      <c r="D32" s="7" t="s">
        <v>351</v>
      </c>
      <c r="E32" s="112">
        <v>2.5</v>
      </c>
      <c r="F32" s="113">
        <v>0.15</v>
      </c>
      <c r="G32" s="76">
        <f t="shared" si="0"/>
        <v>0.375</v>
      </c>
      <c r="H32" s="112">
        <v>4</v>
      </c>
      <c r="I32" s="112">
        <v>3.2</v>
      </c>
      <c r="J32" s="114" t="s">
        <v>294</v>
      </c>
      <c r="K32" s="7" t="s">
        <v>352</v>
      </c>
      <c r="L32" s="8" t="s">
        <v>353</v>
      </c>
      <c r="M32" s="9"/>
      <c r="N32" s="9"/>
      <c r="O32" s="9"/>
      <c r="P32" s="9"/>
      <c r="Q32" s="9"/>
      <c r="R32" s="9"/>
      <c r="S32" s="9"/>
      <c r="T32" s="9"/>
      <c r="U32" s="9"/>
    </row>
    <row r="33" spans="1:21" ht="33.4" customHeight="1">
      <c r="A33" s="71" t="s">
        <v>229</v>
      </c>
      <c r="B33" s="72" t="s">
        <v>279</v>
      </c>
      <c r="C33" s="72" t="s">
        <v>280</v>
      </c>
      <c r="D33" s="72" t="s">
        <v>354</v>
      </c>
      <c r="E33" s="104">
        <v>2.5</v>
      </c>
      <c r="F33" s="105">
        <v>0.25</v>
      </c>
      <c r="G33" s="76">
        <f t="shared" si="0"/>
        <v>0.625</v>
      </c>
      <c r="H33" s="104">
        <v>4</v>
      </c>
      <c r="I33" s="104">
        <v>3.5</v>
      </c>
      <c r="J33" s="106" t="s">
        <v>294</v>
      </c>
      <c r="K33" s="72" t="s">
        <v>355</v>
      </c>
      <c r="L33" s="107" t="s">
        <v>356</v>
      </c>
      <c r="M33" s="9"/>
      <c r="N33" s="9"/>
      <c r="O33" s="9"/>
      <c r="P33" s="9"/>
      <c r="Q33" s="9"/>
      <c r="R33" s="9"/>
      <c r="S33" s="9"/>
      <c r="T33" s="9"/>
      <c r="U33" s="9"/>
    </row>
    <row r="34" spans="1:21" ht="33.4" customHeight="1">
      <c r="A34" s="71" t="s">
        <v>229</v>
      </c>
      <c r="B34" s="72" t="s">
        <v>281</v>
      </c>
      <c r="C34" s="72" t="s">
        <v>282</v>
      </c>
      <c r="D34" s="72" t="s">
        <v>357</v>
      </c>
      <c r="E34" s="104">
        <v>3</v>
      </c>
      <c r="F34" s="105">
        <v>0.2</v>
      </c>
      <c r="G34" s="76">
        <f t="shared" si="0"/>
        <v>0.60000000000000009</v>
      </c>
      <c r="H34" s="104">
        <v>4</v>
      </c>
      <c r="I34" s="104">
        <v>3.8</v>
      </c>
      <c r="J34" s="106" t="s">
        <v>294</v>
      </c>
      <c r="K34" s="72" t="s">
        <v>358</v>
      </c>
      <c r="L34" s="107" t="s">
        <v>350</v>
      </c>
      <c r="M34" s="9"/>
      <c r="N34" s="9"/>
      <c r="O34" s="9"/>
      <c r="P34" s="9"/>
      <c r="Q34" s="9"/>
      <c r="R34" s="9"/>
      <c r="S34" s="9"/>
      <c r="T34" s="9"/>
      <c r="U34" s="9"/>
    </row>
    <row r="35" spans="1:21" ht="33.4" customHeight="1">
      <c r="A35" s="71" t="s">
        <v>229</v>
      </c>
      <c r="B35" s="72" t="s">
        <v>283</v>
      </c>
      <c r="C35" s="72" t="s">
        <v>284</v>
      </c>
      <c r="D35" s="72" t="s">
        <v>359</v>
      </c>
      <c r="E35" s="104">
        <v>2</v>
      </c>
      <c r="F35" s="105">
        <v>0.2</v>
      </c>
      <c r="G35" s="76">
        <f t="shared" si="0"/>
        <v>0.4</v>
      </c>
      <c r="H35" s="104">
        <v>5</v>
      </c>
      <c r="I35" s="104">
        <v>2.8</v>
      </c>
      <c r="J35" s="106" t="s">
        <v>301</v>
      </c>
      <c r="K35" s="72" t="s">
        <v>360</v>
      </c>
      <c r="L35" s="107" t="s">
        <v>361</v>
      </c>
      <c r="M35" s="9"/>
      <c r="N35" s="9"/>
      <c r="O35" s="9"/>
      <c r="P35" s="9"/>
      <c r="Q35" s="9"/>
      <c r="R35" s="9"/>
      <c r="S35" s="9"/>
      <c r="T35" s="9"/>
      <c r="U35" s="9"/>
    </row>
    <row r="36" spans="1:21" ht="33.4" customHeight="1">
      <c r="A36" s="71" t="s">
        <v>229</v>
      </c>
      <c r="B36" s="72" t="s">
        <v>285</v>
      </c>
      <c r="C36" s="72" t="s">
        <v>286</v>
      </c>
      <c r="D36" s="72" t="s">
        <v>362</v>
      </c>
      <c r="E36" s="104">
        <v>3.5</v>
      </c>
      <c r="F36" s="105">
        <v>0.2</v>
      </c>
      <c r="G36" s="76">
        <f t="shared" si="0"/>
        <v>0.70000000000000007</v>
      </c>
      <c r="H36" s="104">
        <v>4</v>
      </c>
      <c r="I36" s="104">
        <v>4</v>
      </c>
      <c r="J36" s="106" t="s">
        <v>294</v>
      </c>
      <c r="K36" s="72" t="s">
        <v>363</v>
      </c>
      <c r="L36" s="107" t="s">
        <v>364</v>
      </c>
      <c r="M36" s="9"/>
      <c r="N36" s="9"/>
      <c r="O36" s="9"/>
      <c r="P36" s="9"/>
      <c r="Q36" s="9"/>
      <c r="R36" s="9"/>
      <c r="S36" s="9"/>
      <c r="T36" s="9"/>
      <c r="U36" s="9"/>
    </row>
    <row r="37" spans="1:21" ht="33.4" customHeight="1">
      <c r="A37" s="91" t="s">
        <v>229</v>
      </c>
      <c r="B37" s="92" t="s">
        <v>287</v>
      </c>
      <c r="C37" s="92" t="s">
        <v>288</v>
      </c>
      <c r="D37" s="92" t="s">
        <v>365</v>
      </c>
      <c r="E37" s="115">
        <v>3.5</v>
      </c>
      <c r="F37" s="116">
        <v>0.15</v>
      </c>
      <c r="G37" s="96">
        <f t="shared" si="0"/>
        <v>0.52500000000000002</v>
      </c>
      <c r="H37" s="115">
        <v>4</v>
      </c>
      <c r="I37" s="115">
        <v>4.2</v>
      </c>
      <c r="J37" s="117" t="s">
        <v>294</v>
      </c>
      <c r="K37" s="92" t="s">
        <v>366</v>
      </c>
      <c r="L37" s="118" t="s">
        <v>324</v>
      </c>
      <c r="M37" s="9"/>
      <c r="N37" s="9"/>
      <c r="O37" s="9"/>
      <c r="P37" s="9"/>
      <c r="Q37" s="9"/>
      <c r="R37" s="9"/>
      <c r="S37" s="9"/>
      <c r="T37" s="9"/>
      <c r="U37" s="9"/>
    </row>
    <row r="38" spans="1:21">
      <c r="A38" s="9"/>
      <c r="B38" s="9"/>
      <c r="C38" s="9"/>
      <c r="D38" s="9"/>
      <c r="E38" s="9"/>
      <c r="F38" s="9"/>
      <c r="G38" s="9"/>
      <c r="H38" s="9"/>
      <c r="I38" s="9"/>
      <c r="J38" s="9"/>
      <c r="K38" s="9"/>
      <c r="L38" s="9"/>
      <c r="M38" s="9"/>
      <c r="N38" s="9"/>
      <c r="O38" s="9"/>
      <c r="P38" s="9"/>
      <c r="Q38" s="9"/>
      <c r="R38" s="9"/>
      <c r="S38" s="9"/>
      <c r="T38" s="9"/>
      <c r="U38" s="9"/>
    </row>
    <row r="39" spans="1:21" ht="16" customHeight="1">
      <c r="A39" s="192" t="s">
        <v>367</v>
      </c>
      <c r="B39" s="192"/>
      <c r="C39" s="192"/>
      <c r="D39" s="192"/>
      <c r="E39" s="192"/>
      <c r="F39" s="192"/>
      <c r="G39" s="192"/>
      <c r="H39" s="192"/>
      <c r="I39" s="192"/>
      <c r="J39" s="192"/>
      <c r="K39" s="192"/>
      <c r="L39" s="192"/>
      <c r="M39" s="192"/>
      <c r="N39" s="192"/>
      <c r="O39" s="192"/>
      <c r="P39" s="192"/>
      <c r="Q39" s="192"/>
      <c r="R39" s="192"/>
      <c r="S39" s="192"/>
      <c r="T39" s="192"/>
      <c r="U39" s="192"/>
    </row>
    <row r="40" spans="1:21" ht="22.65" customHeight="1">
      <c r="A40" s="1" t="s">
        <v>368</v>
      </c>
      <c r="B40" s="152" t="s">
        <v>369</v>
      </c>
      <c r="C40" s="152" t="s">
        <v>370</v>
      </c>
      <c r="D40" s="152" t="s">
        <v>371</v>
      </c>
      <c r="E40" s="152" t="s">
        <v>372</v>
      </c>
      <c r="F40" s="152" t="s">
        <v>370</v>
      </c>
      <c r="G40" s="152" t="s">
        <v>373</v>
      </c>
      <c r="H40" s="152"/>
      <c r="I40" s="152" t="s">
        <v>371</v>
      </c>
      <c r="J40" s="152"/>
      <c r="K40" s="152"/>
      <c r="L40" s="152" t="s">
        <v>372</v>
      </c>
      <c r="M40" s="152"/>
      <c r="N40" s="152" t="s">
        <v>374</v>
      </c>
      <c r="O40" s="152"/>
      <c r="P40" s="152"/>
      <c r="Q40" s="152" t="s">
        <v>373</v>
      </c>
      <c r="R40" s="152"/>
      <c r="S40" s="152"/>
      <c r="T40" s="152"/>
      <c r="U40" s="153"/>
    </row>
    <row r="41" spans="1:21" ht="25.4" customHeight="1">
      <c r="A41" s="88">
        <v>1</v>
      </c>
      <c r="B41" s="154" t="s">
        <v>375</v>
      </c>
      <c r="C41" s="154" t="s">
        <v>376</v>
      </c>
      <c r="D41" s="154" t="s">
        <v>377</v>
      </c>
      <c r="E41" s="154">
        <v>90</v>
      </c>
      <c r="F41" s="154" t="s">
        <v>376</v>
      </c>
      <c r="G41" s="154" t="s">
        <v>378</v>
      </c>
      <c r="H41" s="154"/>
      <c r="I41" s="154" t="s">
        <v>377</v>
      </c>
      <c r="J41" s="154"/>
      <c r="K41" s="154"/>
      <c r="L41" s="237">
        <v>90</v>
      </c>
      <c r="M41" s="237"/>
      <c r="N41" s="154" t="s">
        <v>379</v>
      </c>
      <c r="O41" s="154"/>
      <c r="P41" s="154"/>
      <c r="Q41" s="154" t="s">
        <v>378</v>
      </c>
      <c r="R41" s="154"/>
      <c r="S41" s="154"/>
      <c r="T41" s="154"/>
      <c r="U41" s="155"/>
    </row>
    <row r="42" spans="1:21" ht="25.4" customHeight="1">
      <c r="A42" s="89">
        <v>2</v>
      </c>
      <c r="B42" s="156" t="s">
        <v>380</v>
      </c>
      <c r="C42" s="156" t="s">
        <v>223</v>
      </c>
      <c r="D42" s="156" t="s">
        <v>381</v>
      </c>
      <c r="E42" s="156">
        <v>220</v>
      </c>
      <c r="F42" s="156" t="s">
        <v>223</v>
      </c>
      <c r="G42" s="156" t="s">
        <v>382</v>
      </c>
      <c r="H42" s="156"/>
      <c r="I42" s="156" t="s">
        <v>381</v>
      </c>
      <c r="J42" s="156"/>
      <c r="K42" s="156"/>
      <c r="L42" s="238">
        <v>220</v>
      </c>
      <c r="M42" s="238"/>
      <c r="N42" s="156" t="s">
        <v>383</v>
      </c>
      <c r="O42" s="156"/>
      <c r="P42" s="156"/>
      <c r="Q42" s="156" t="s">
        <v>382</v>
      </c>
      <c r="R42" s="156"/>
      <c r="S42" s="156"/>
      <c r="T42" s="156"/>
      <c r="U42" s="157"/>
    </row>
    <row r="43" spans="1:21" ht="25.4" customHeight="1">
      <c r="A43" s="89">
        <v>3</v>
      </c>
      <c r="B43" s="156" t="s">
        <v>384</v>
      </c>
      <c r="C43" s="156" t="s">
        <v>385</v>
      </c>
      <c r="D43" s="156" t="s">
        <v>386</v>
      </c>
      <c r="E43" s="156">
        <v>160</v>
      </c>
      <c r="F43" s="156" t="s">
        <v>385</v>
      </c>
      <c r="G43" s="156" t="s">
        <v>387</v>
      </c>
      <c r="H43" s="156"/>
      <c r="I43" s="156" t="s">
        <v>386</v>
      </c>
      <c r="J43" s="156"/>
      <c r="K43" s="156"/>
      <c r="L43" s="238">
        <v>160</v>
      </c>
      <c r="M43" s="238"/>
      <c r="N43" s="156" t="s">
        <v>388</v>
      </c>
      <c r="O43" s="156"/>
      <c r="P43" s="156"/>
      <c r="Q43" s="156" t="s">
        <v>387</v>
      </c>
      <c r="R43" s="156"/>
      <c r="S43" s="156"/>
      <c r="T43" s="156"/>
      <c r="U43" s="157"/>
    </row>
    <row r="44" spans="1:21" ht="25.4" customHeight="1">
      <c r="A44" s="89">
        <v>4</v>
      </c>
      <c r="B44" s="156" t="s">
        <v>389</v>
      </c>
      <c r="C44" s="156" t="s">
        <v>390</v>
      </c>
      <c r="D44" s="156" t="s">
        <v>391</v>
      </c>
      <c r="E44" s="156">
        <v>30</v>
      </c>
      <c r="F44" s="156" t="s">
        <v>390</v>
      </c>
      <c r="G44" s="156" t="s">
        <v>392</v>
      </c>
      <c r="H44" s="156"/>
      <c r="I44" s="156" t="s">
        <v>391</v>
      </c>
      <c r="J44" s="156"/>
      <c r="K44" s="156"/>
      <c r="L44" s="238">
        <v>30</v>
      </c>
      <c r="M44" s="238"/>
      <c r="N44" s="156" t="s">
        <v>393</v>
      </c>
      <c r="O44" s="156"/>
      <c r="P44" s="156"/>
      <c r="Q44" s="156" t="s">
        <v>392</v>
      </c>
      <c r="R44" s="156"/>
      <c r="S44" s="156"/>
      <c r="T44" s="156"/>
      <c r="U44" s="157"/>
    </row>
    <row r="45" spans="1:21" ht="25.4" customHeight="1">
      <c r="A45" s="89">
        <v>5</v>
      </c>
      <c r="B45" s="156" t="s">
        <v>394</v>
      </c>
      <c r="C45" s="156" t="s">
        <v>395</v>
      </c>
      <c r="D45" s="156" t="s">
        <v>396</v>
      </c>
      <c r="E45" s="156">
        <v>100</v>
      </c>
      <c r="F45" s="156" t="s">
        <v>395</v>
      </c>
      <c r="G45" s="156" t="s">
        <v>397</v>
      </c>
      <c r="H45" s="156"/>
      <c r="I45" s="156" t="s">
        <v>396</v>
      </c>
      <c r="J45" s="156"/>
      <c r="K45" s="156"/>
      <c r="L45" s="238">
        <v>100</v>
      </c>
      <c r="M45" s="238"/>
      <c r="N45" s="156" t="s">
        <v>398</v>
      </c>
      <c r="O45" s="156"/>
      <c r="P45" s="156"/>
      <c r="Q45" s="156" t="s">
        <v>397</v>
      </c>
      <c r="R45" s="156"/>
      <c r="S45" s="156"/>
      <c r="T45" s="156"/>
      <c r="U45" s="157"/>
    </row>
    <row r="46" spans="1:21" ht="25.4" customHeight="1">
      <c r="A46" s="40" t="s">
        <v>117</v>
      </c>
      <c r="B46" s="239"/>
      <c r="C46" s="239"/>
      <c r="D46" s="239"/>
      <c r="E46" s="239">
        <v>600</v>
      </c>
      <c r="F46" s="239"/>
      <c r="G46" s="239"/>
      <c r="H46" s="239"/>
      <c r="I46" s="239"/>
      <c r="J46" s="239"/>
      <c r="K46" s="239"/>
      <c r="L46" s="240">
        <v>600</v>
      </c>
      <c r="M46" s="240"/>
      <c r="N46" s="239"/>
      <c r="O46" s="239"/>
      <c r="P46" s="239"/>
      <c r="Q46" s="239"/>
      <c r="R46" s="239"/>
      <c r="S46" s="239"/>
      <c r="T46" s="239"/>
      <c r="U46" s="241"/>
    </row>
    <row r="47" spans="1:21">
      <c r="A47" s="9"/>
      <c r="B47" s="9"/>
      <c r="C47" s="9"/>
      <c r="D47" s="9"/>
      <c r="E47" s="9"/>
      <c r="F47" s="9"/>
      <c r="G47" s="9"/>
      <c r="H47" s="9"/>
      <c r="I47" s="9"/>
      <c r="J47" s="9"/>
      <c r="K47" s="9"/>
      <c r="L47" s="9"/>
      <c r="M47" s="9"/>
      <c r="N47" s="9"/>
      <c r="O47" s="9"/>
      <c r="P47" s="9"/>
      <c r="Q47" s="9"/>
      <c r="R47" s="9"/>
      <c r="S47" s="9"/>
      <c r="T47" s="9"/>
      <c r="U47" s="9"/>
    </row>
    <row r="48" spans="1:21" ht="14" customHeight="1">
      <c r="A48" s="223" t="s">
        <v>399</v>
      </c>
      <c r="B48" s="223"/>
      <c r="C48" s="223"/>
      <c r="D48" s="223"/>
      <c r="E48" s="223"/>
      <c r="F48" s="223"/>
      <c r="G48" s="223"/>
      <c r="H48" s="223"/>
      <c r="I48" s="223"/>
      <c r="J48" s="223"/>
      <c r="K48" s="223"/>
      <c r="L48" s="223"/>
      <c r="M48" s="223"/>
      <c r="N48" s="223"/>
      <c r="O48" s="223"/>
      <c r="P48" s="223"/>
      <c r="Q48" s="223"/>
      <c r="R48" s="223"/>
      <c r="S48" s="223"/>
      <c r="T48" s="223"/>
      <c r="U48" s="223"/>
    </row>
    <row r="49" spans="1:21">
      <c r="A49" s="9"/>
      <c r="B49" s="9"/>
      <c r="C49" s="9"/>
      <c r="D49" s="9"/>
      <c r="E49" s="9"/>
      <c r="F49" s="9"/>
      <c r="G49" s="9"/>
      <c r="H49" s="9"/>
      <c r="I49" s="9"/>
      <c r="J49" s="9"/>
      <c r="K49" s="9"/>
      <c r="L49" s="9"/>
      <c r="M49" s="9"/>
      <c r="N49" s="9"/>
      <c r="O49" s="9"/>
      <c r="P49" s="9"/>
      <c r="Q49" s="9"/>
      <c r="R49" s="9"/>
      <c r="S49" s="9"/>
      <c r="T49" s="9"/>
      <c r="U49" s="9"/>
    </row>
    <row r="50" spans="1:21">
      <c r="A50" s="9"/>
      <c r="B50" s="9"/>
      <c r="C50" s="9"/>
      <c r="D50" s="9"/>
      <c r="E50" s="9"/>
      <c r="F50" s="9"/>
      <c r="G50" s="9"/>
      <c r="H50" s="9"/>
      <c r="I50" s="9"/>
      <c r="J50" s="9"/>
      <c r="K50" s="9"/>
      <c r="L50" s="9"/>
      <c r="M50" s="9"/>
      <c r="N50" s="9"/>
      <c r="O50" s="9"/>
      <c r="P50" s="9"/>
      <c r="Q50" s="9"/>
      <c r="R50" s="9"/>
      <c r="S50" s="9"/>
      <c r="T50" s="9"/>
      <c r="U50" s="9"/>
    </row>
    <row r="51" spans="1:21">
      <c r="A51" s="9"/>
      <c r="B51" s="9"/>
      <c r="C51" s="9"/>
      <c r="D51" s="9"/>
      <c r="E51" s="9"/>
      <c r="F51" s="9"/>
      <c r="G51" s="9"/>
      <c r="H51" s="9"/>
      <c r="I51" s="9"/>
      <c r="J51" s="9"/>
      <c r="K51" s="9"/>
      <c r="L51" s="9"/>
      <c r="M51" s="9"/>
      <c r="N51" s="9"/>
      <c r="O51" s="9"/>
      <c r="P51" s="9"/>
      <c r="Q51" s="9"/>
      <c r="R51" s="9"/>
      <c r="S51" s="9"/>
      <c r="T51" s="9"/>
      <c r="U51" s="9"/>
    </row>
    <row r="52" spans="1:21">
      <c r="A52" s="9"/>
      <c r="B52" s="9"/>
      <c r="C52" s="9"/>
      <c r="D52" s="9"/>
      <c r="E52" s="9"/>
      <c r="F52" s="9"/>
      <c r="G52" s="9"/>
      <c r="H52" s="9"/>
      <c r="I52" s="9"/>
      <c r="J52" s="9"/>
      <c r="K52" s="9"/>
      <c r="L52" s="9"/>
      <c r="M52" s="9"/>
      <c r="N52" s="9"/>
      <c r="O52" s="9"/>
      <c r="P52" s="9"/>
      <c r="Q52" s="9"/>
      <c r="R52" s="9"/>
      <c r="S52" s="9"/>
      <c r="T52" s="9"/>
      <c r="U52" s="9"/>
    </row>
    <row r="53" spans="1:21">
      <c r="A53" s="9"/>
      <c r="B53" s="9"/>
      <c r="C53" s="9"/>
      <c r="D53" s="9"/>
      <c r="E53" s="9"/>
      <c r="F53" s="9"/>
      <c r="G53" s="9"/>
      <c r="H53" s="9"/>
      <c r="I53" s="9"/>
      <c r="J53" s="9"/>
      <c r="K53" s="9"/>
      <c r="L53" s="9"/>
      <c r="M53" s="9"/>
      <c r="N53" s="9"/>
      <c r="O53" s="9"/>
      <c r="P53" s="9"/>
      <c r="Q53" s="9"/>
      <c r="R53" s="9"/>
      <c r="S53" s="9"/>
      <c r="T53" s="9"/>
      <c r="U53" s="9"/>
    </row>
    <row r="54" spans="1:21">
      <c r="A54" s="9"/>
      <c r="B54" s="9"/>
      <c r="C54" s="9"/>
      <c r="D54" s="9"/>
      <c r="E54" s="9"/>
      <c r="F54" s="9"/>
      <c r="G54" s="9"/>
      <c r="H54" s="9"/>
      <c r="I54" s="9"/>
      <c r="J54" s="9"/>
      <c r="K54" s="9"/>
      <c r="L54" s="9"/>
      <c r="M54" s="9"/>
      <c r="N54" s="9"/>
      <c r="O54" s="9"/>
      <c r="P54" s="9"/>
      <c r="Q54" s="9"/>
      <c r="R54" s="9"/>
      <c r="S54" s="9"/>
      <c r="T54" s="9"/>
      <c r="U54" s="9"/>
    </row>
    <row r="55" spans="1:21">
      <c r="A55" s="9"/>
      <c r="B55" s="9"/>
      <c r="C55" s="9"/>
      <c r="D55" s="9"/>
      <c r="E55" s="9"/>
      <c r="F55" s="9"/>
      <c r="G55" s="9"/>
      <c r="H55" s="9"/>
      <c r="I55" s="9"/>
      <c r="J55" s="9"/>
      <c r="K55" s="9"/>
      <c r="L55" s="9"/>
      <c r="M55" s="9"/>
      <c r="N55" s="9"/>
      <c r="O55" s="9"/>
      <c r="P55" s="9"/>
      <c r="Q55" s="9"/>
      <c r="R55" s="9"/>
      <c r="S55" s="9"/>
      <c r="T55" s="9"/>
      <c r="U55" s="9"/>
    </row>
    <row r="56" spans="1:21">
      <c r="A56" s="9"/>
      <c r="B56" s="9"/>
      <c r="C56" s="9"/>
      <c r="D56" s="9"/>
      <c r="E56" s="9"/>
      <c r="F56" s="9"/>
      <c r="G56" s="9"/>
      <c r="H56" s="9"/>
      <c r="I56" s="9"/>
      <c r="J56" s="9"/>
      <c r="K56" s="9"/>
      <c r="L56" s="9"/>
      <c r="M56" s="9"/>
      <c r="N56" s="9"/>
      <c r="O56" s="9"/>
      <c r="P56" s="9"/>
      <c r="Q56" s="9"/>
      <c r="R56" s="9"/>
      <c r="S56" s="9"/>
      <c r="T56" s="9"/>
      <c r="U56" s="9"/>
    </row>
    <row r="57" spans="1:21">
      <c r="A57" s="9"/>
      <c r="B57" s="9"/>
      <c r="C57" s="9"/>
      <c r="D57" s="9"/>
      <c r="E57" s="9"/>
      <c r="F57" s="9"/>
      <c r="G57" s="9"/>
      <c r="H57" s="9"/>
      <c r="I57" s="9"/>
      <c r="J57" s="9"/>
      <c r="K57" s="9"/>
      <c r="L57" s="9"/>
      <c r="M57" s="9"/>
      <c r="N57" s="9"/>
      <c r="O57" s="9"/>
      <c r="P57" s="9"/>
      <c r="Q57" s="9"/>
      <c r="R57" s="9"/>
      <c r="S57" s="9"/>
      <c r="T57" s="9"/>
      <c r="U57" s="9"/>
    </row>
    <row r="58" spans="1:21">
      <c r="A58" s="9"/>
      <c r="B58" s="9"/>
      <c r="C58" s="9"/>
      <c r="D58" s="9"/>
      <c r="E58" s="9"/>
      <c r="F58" s="9"/>
      <c r="G58" s="9"/>
      <c r="H58" s="9"/>
      <c r="I58" s="9"/>
      <c r="J58" s="9"/>
      <c r="K58" s="9"/>
      <c r="L58" s="9"/>
      <c r="M58" s="9"/>
      <c r="N58" s="9"/>
      <c r="O58" s="9"/>
      <c r="P58" s="9"/>
      <c r="Q58" s="9"/>
      <c r="R58" s="9"/>
      <c r="S58" s="9"/>
      <c r="T58" s="9"/>
      <c r="U58" s="9"/>
    </row>
    <row r="59" spans="1:21">
      <c r="A59" s="9"/>
      <c r="B59" s="9"/>
      <c r="C59" s="9"/>
      <c r="D59" s="9"/>
      <c r="E59" s="9"/>
      <c r="F59" s="9"/>
      <c r="G59" s="9"/>
      <c r="H59" s="9"/>
      <c r="I59" s="9"/>
      <c r="J59" s="9"/>
      <c r="K59" s="9"/>
      <c r="L59" s="9"/>
      <c r="M59" s="9"/>
      <c r="N59" s="9"/>
      <c r="O59" s="9"/>
      <c r="P59" s="9"/>
      <c r="Q59" s="9"/>
      <c r="R59" s="9"/>
      <c r="S59" s="9"/>
      <c r="T59" s="9"/>
      <c r="U59" s="9"/>
    </row>
    <row r="60" spans="1:21">
      <c r="A60" s="9"/>
      <c r="B60" s="9"/>
      <c r="C60" s="9"/>
      <c r="D60" s="9"/>
      <c r="E60" s="9"/>
      <c r="F60" s="9"/>
      <c r="G60" s="9"/>
      <c r="H60" s="9"/>
      <c r="I60" s="9"/>
      <c r="J60" s="9"/>
      <c r="K60" s="9"/>
      <c r="L60" s="9"/>
      <c r="M60" s="9"/>
      <c r="N60" s="9"/>
      <c r="O60" s="9"/>
      <c r="P60" s="9"/>
      <c r="Q60" s="9"/>
      <c r="R60" s="9"/>
      <c r="S60" s="9"/>
      <c r="T60" s="9"/>
      <c r="U60" s="9"/>
    </row>
    <row r="61" spans="1:21">
      <c r="A61" s="9"/>
      <c r="B61" s="9"/>
      <c r="C61" s="9"/>
      <c r="D61" s="9"/>
      <c r="E61" s="9"/>
      <c r="F61" s="9"/>
      <c r="G61" s="9"/>
      <c r="H61" s="9"/>
      <c r="I61" s="9"/>
      <c r="J61" s="9"/>
      <c r="K61" s="9"/>
      <c r="L61" s="9"/>
      <c r="M61" s="9"/>
      <c r="N61" s="9"/>
      <c r="O61" s="9"/>
      <c r="P61" s="9"/>
      <c r="Q61" s="9"/>
      <c r="R61" s="9"/>
      <c r="S61" s="9"/>
      <c r="T61" s="9"/>
      <c r="U61" s="9"/>
    </row>
    <row r="62" spans="1:21">
      <c r="A62" s="9"/>
      <c r="B62" s="9"/>
      <c r="C62" s="9"/>
      <c r="D62" s="9"/>
      <c r="E62" s="9"/>
      <c r="F62" s="9"/>
      <c r="G62" s="9"/>
      <c r="H62" s="9"/>
      <c r="I62" s="9"/>
      <c r="J62" s="9"/>
      <c r="K62" s="9"/>
      <c r="L62" s="9"/>
      <c r="M62" s="9"/>
      <c r="N62" s="9"/>
      <c r="O62" s="9"/>
      <c r="P62" s="9"/>
      <c r="Q62" s="9"/>
      <c r="R62" s="9"/>
      <c r="S62" s="9"/>
      <c r="T62" s="9"/>
      <c r="U62" s="9"/>
    </row>
    <row r="63" spans="1:21">
      <c r="A63" s="9"/>
      <c r="B63" s="9"/>
      <c r="C63" s="9"/>
      <c r="D63" s="9"/>
      <c r="E63" s="9"/>
      <c r="F63" s="9"/>
      <c r="G63" s="9"/>
      <c r="H63" s="9"/>
      <c r="I63" s="9"/>
      <c r="J63" s="9"/>
      <c r="K63" s="9"/>
      <c r="L63" s="9"/>
      <c r="M63" s="9"/>
      <c r="N63" s="9"/>
      <c r="O63" s="9"/>
      <c r="P63" s="9"/>
      <c r="Q63" s="9"/>
      <c r="R63" s="9"/>
      <c r="S63" s="9"/>
      <c r="T63" s="9"/>
      <c r="U63" s="9"/>
    </row>
    <row r="64" spans="1:21">
      <c r="A64" s="9"/>
      <c r="B64" s="9"/>
      <c r="C64" s="9"/>
      <c r="D64" s="9"/>
      <c r="E64" s="9"/>
      <c r="F64" s="9"/>
      <c r="G64" s="9"/>
      <c r="H64" s="9"/>
      <c r="I64" s="9"/>
      <c r="J64" s="9"/>
      <c r="K64" s="9"/>
      <c r="L64" s="9"/>
      <c r="M64" s="9"/>
      <c r="N64" s="9"/>
      <c r="O64" s="9"/>
      <c r="P64" s="9"/>
      <c r="Q64" s="9"/>
      <c r="R64" s="9"/>
      <c r="S64" s="9"/>
      <c r="T64" s="9"/>
      <c r="U64" s="9"/>
    </row>
    <row r="65" spans="1:21">
      <c r="A65" s="9"/>
      <c r="B65" s="9"/>
      <c r="C65" s="9"/>
      <c r="D65" s="9"/>
      <c r="E65" s="9"/>
      <c r="F65" s="9"/>
      <c r="G65" s="9"/>
      <c r="H65" s="9"/>
      <c r="I65" s="9"/>
      <c r="J65" s="9"/>
      <c r="K65" s="9"/>
      <c r="L65" s="9"/>
      <c r="M65" s="9"/>
      <c r="N65" s="9"/>
      <c r="O65" s="9"/>
      <c r="P65" s="9"/>
      <c r="Q65" s="9"/>
      <c r="R65" s="9"/>
      <c r="S65" s="9"/>
      <c r="T65" s="9"/>
      <c r="U65" s="9"/>
    </row>
    <row r="66" spans="1:21">
      <c r="A66" s="9"/>
      <c r="B66" s="9"/>
      <c r="C66" s="9"/>
      <c r="D66" s="9"/>
      <c r="E66" s="9"/>
      <c r="F66" s="9"/>
      <c r="G66" s="9"/>
      <c r="H66" s="9"/>
      <c r="I66" s="9"/>
      <c r="J66" s="9"/>
      <c r="K66" s="9"/>
      <c r="L66" s="9"/>
      <c r="M66" s="9"/>
      <c r="N66" s="9"/>
      <c r="O66" s="9"/>
      <c r="P66" s="9"/>
      <c r="Q66" s="9"/>
      <c r="R66" s="9"/>
      <c r="S66" s="9"/>
      <c r="T66" s="9"/>
      <c r="U66" s="9"/>
    </row>
    <row r="67" spans="1:21">
      <c r="A67" s="9"/>
      <c r="B67" s="9"/>
      <c r="C67" s="9"/>
      <c r="D67" s="9"/>
      <c r="E67" s="9"/>
      <c r="F67" s="9"/>
      <c r="G67" s="9"/>
      <c r="H67" s="9"/>
      <c r="I67" s="9"/>
      <c r="J67" s="9"/>
      <c r="K67" s="9"/>
      <c r="L67" s="9"/>
      <c r="M67" s="9"/>
      <c r="N67" s="9"/>
      <c r="O67" s="9"/>
      <c r="P67" s="9"/>
      <c r="Q67" s="9"/>
      <c r="R67" s="9"/>
      <c r="S67" s="9"/>
      <c r="T67" s="9"/>
      <c r="U67" s="9"/>
    </row>
    <row r="68" spans="1:21">
      <c r="A68" s="9"/>
      <c r="B68" s="9"/>
      <c r="C68" s="9"/>
      <c r="D68" s="9"/>
      <c r="E68" s="9"/>
      <c r="F68" s="9"/>
      <c r="G68" s="9"/>
      <c r="H68" s="9"/>
      <c r="I68" s="9"/>
      <c r="J68" s="9"/>
      <c r="K68" s="9"/>
      <c r="L68" s="9"/>
      <c r="M68" s="9"/>
      <c r="N68" s="9"/>
      <c r="O68" s="9"/>
      <c r="P68" s="9"/>
      <c r="Q68" s="9"/>
      <c r="R68" s="9"/>
      <c r="S68" s="9"/>
      <c r="T68" s="9"/>
      <c r="U68" s="9"/>
    </row>
    <row r="69" spans="1:21">
      <c r="A69" s="9"/>
      <c r="B69" s="9"/>
      <c r="C69" s="9"/>
      <c r="D69" s="9"/>
      <c r="E69" s="9"/>
      <c r="F69" s="9"/>
      <c r="G69" s="9"/>
      <c r="H69" s="9"/>
      <c r="I69" s="9"/>
      <c r="J69" s="9"/>
      <c r="K69" s="9"/>
      <c r="L69" s="9"/>
      <c r="M69" s="9"/>
      <c r="N69" s="9"/>
      <c r="O69" s="9"/>
      <c r="P69" s="9"/>
      <c r="Q69" s="9"/>
      <c r="R69" s="9"/>
      <c r="S69" s="9"/>
      <c r="T69" s="9"/>
      <c r="U69" s="9"/>
    </row>
    <row r="70" spans="1:21">
      <c r="A70" s="9"/>
      <c r="B70" s="9"/>
      <c r="C70" s="9"/>
      <c r="D70" s="9"/>
      <c r="E70" s="9"/>
      <c r="F70" s="9"/>
      <c r="G70" s="9"/>
      <c r="H70" s="9"/>
      <c r="I70" s="9"/>
      <c r="J70" s="9"/>
      <c r="K70" s="9"/>
      <c r="L70" s="9"/>
      <c r="M70" s="9"/>
      <c r="N70" s="9"/>
      <c r="O70" s="9"/>
      <c r="P70" s="9"/>
      <c r="Q70" s="9"/>
      <c r="R70" s="9"/>
      <c r="S70" s="9"/>
      <c r="T70" s="9"/>
      <c r="U70" s="9"/>
    </row>
  </sheetData>
  <mergeCells count="71">
    <mergeCell ref="A48:U48"/>
    <mergeCell ref="Q45:U45"/>
    <mergeCell ref="B46:E46"/>
    <mergeCell ref="F46:H46"/>
    <mergeCell ref="I46:K46"/>
    <mergeCell ref="L46:M46"/>
    <mergeCell ref="N46:P46"/>
    <mergeCell ref="Q46:U46"/>
    <mergeCell ref="B45:E45"/>
    <mergeCell ref="F45:H45"/>
    <mergeCell ref="I45:K45"/>
    <mergeCell ref="L45:M45"/>
    <mergeCell ref="N45:P45"/>
    <mergeCell ref="Q43:U43"/>
    <mergeCell ref="B44:E44"/>
    <mergeCell ref="F44:H44"/>
    <mergeCell ref="I44:K44"/>
    <mergeCell ref="L44:M44"/>
    <mergeCell ref="N44:P44"/>
    <mergeCell ref="Q44:U44"/>
    <mergeCell ref="B43:E43"/>
    <mergeCell ref="F43:H43"/>
    <mergeCell ref="I43:K43"/>
    <mergeCell ref="L43:M43"/>
    <mergeCell ref="N43:P43"/>
    <mergeCell ref="Q41:U41"/>
    <mergeCell ref="B42:E42"/>
    <mergeCell ref="F42:H42"/>
    <mergeCell ref="I42:K42"/>
    <mergeCell ref="L42:M42"/>
    <mergeCell ref="N42:P42"/>
    <mergeCell ref="Q42:U42"/>
    <mergeCell ref="B41:E41"/>
    <mergeCell ref="F41:H41"/>
    <mergeCell ref="I41:K41"/>
    <mergeCell ref="L41:M41"/>
    <mergeCell ref="N41:P41"/>
    <mergeCell ref="O26:P26"/>
    <mergeCell ref="Q26:R26"/>
    <mergeCell ref="S26:U26"/>
    <mergeCell ref="A39:U39"/>
    <mergeCell ref="B40:E40"/>
    <mergeCell ref="F40:H40"/>
    <mergeCell ref="I40:K40"/>
    <mergeCell ref="L40:M40"/>
    <mergeCell ref="N40:P40"/>
    <mergeCell ref="Q40:U40"/>
    <mergeCell ref="O24:P24"/>
    <mergeCell ref="Q24:R24"/>
    <mergeCell ref="S24:U24"/>
    <mergeCell ref="O25:P25"/>
    <mergeCell ref="Q25:R25"/>
    <mergeCell ref="S25:U25"/>
    <mergeCell ref="O22:P22"/>
    <mergeCell ref="Q22:R22"/>
    <mergeCell ref="S22:U22"/>
    <mergeCell ref="O23:P23"/>
    <mergeCell ref="Q23:R23"/>
    <mergeCell ref="S23:U23"/>
    <mergeCell ref="A6:U7"/>
    <mergeCell ref="A9:L9"/>
    <mergeCell ref="N9:U9"/>
    <mergeCell ref="N20:U20"/>
    <mergeCell ref="O21:P21"/>
    <mergeCell ref="Q21:R21"/>
    <mergeCell ref="S21:U21"/>
    <mergeCell ref="A1:U1"/>
    <mergeCell ref="A2:U2"/>
    <mergeCell ref="A3:J3"/>
    <mergeCell ref="K3:U3"/>
    <mergeCell ref="A5:U5"/>
  </mergeCells>
  <conditionalFormatting sqref="E13:E37">
    <cfRule type="colorScale" priority="1">
      <colorScale>
        <cfvo type="min"/>
        <cfvo type="percentile" val="50"/>
        <cfvo type="max"/>
        <color rgb="FFDFF1E8"/>
        <color rgb="FFFCECCB"/>
        <color rgb="FFF7DEDE"/>
      </colorScale>
    </cfRule>
    <cfRule type="colorScale" priority="9">
      <colorScale>
        <cfvo type="min"/>
        <cfvo type="percentile" val="50"/>
        <cfvo type="max"/>
        <color rgb="FFDFF1E8"/>
        <color rgb="FFFCECCB"/>
        <color rgb="FFF7DEDE"/>
      </colorScale>
    </cfRule>
  </conditionalFormatting>
  <conditionalFormatting sqref="I13:I37">
    <cfRule type="colorScale" priority="2">
      <colorScale>
        <cfvo type="min"/>
        <cfvo type="percentile" val="50"/>
        <cfvo type="max"/>
        <color rgb="FFDFF1E8"/>
        <color rgb="FFFCECCB"/>
        <color rgb="FFF7DEDE"/>
      </colorScale>
    </cfRule>
    <cfRule type="colorScale" priority="10">
      <colorScale>
        <cfvo type="min"/>
        <cfvo type="percentile" val="50"/>
        <cfvo type="max"/>
        <color rgb="FFDFF1E8"/>
        <color rgb="FFFCECCB"/>
        <color rgb="FFF7DEDE"/>
      </colorScale>
    </cfRule>
  </conditionalFormatting>
  <conditionalFormatting sqref="G13:G37">
    <cfRule type="dataBar" priority="3">
      <dataBar>
        <cfvo type="min"/>
        <cfvo type="max"/>
        <color rgb="FF174A7E"/>
      </dataBar>
    </cfRule>
    <cfRule type="dataBar" priority="8">
      <dataBar>
        <cfvo type="min"/>
        <cfvo type="max"/>
        <color rgb="FF174A7E"/>
      </dataBar>
    </cfRule>
  </conditionalFormatting>
  <conditionalFormatting sqref="P13:R17">
    <cfRule type="colorScale" priority="4">
      <colorScale>
        <cfvo type="min"/>
        <cfvo type="percentile" val="50"/>
        <cfvo type="max"/>
        <color rgb="FFDFF1E8"/>
        <color rgb="FFFCECCB"/>
        <color rgb="FFF7DEDE"/>
      </colorScale>
    </cfRule>
    <cfRule type="colorScale" priority="11">
      <colorScale>
        <cfvo type="min"/>
        <cfvo type="percentile" val="50"/>
        <cfvo type="max"/>
        <color rgb="FFDFF1E8"/>
        <color rgb="FFFCECCB"/>
        <color rgb="FFF7DEDE"/>
      </colorScale>
    </cfRule>
  </conditionalFormatting>
  <conditionalFormatting sqref="U13:U17">
    <cfRule type="dataBar" priority="5">
      <dataBar>
        <cfvo type="min"/>
        <cfvo type="max"/>
        <color rgb="FF0F6B78"/>
      </dataBar>
    </cfRule>
    <cfRule type="dataBar" priority="12">
      <dataBar>
        <cfvo type="min"/>
        <cfvo type="max"/>
        <color rgb="FF0F6B78"/>
      </dataBar>
    </cfRule>
  </conditionalFormatting>
  <conditionalFormatting sqref="O13:O17">
    <cfRule type="expression" dxfId="2" priority="6">
      <formula>ABS(O13-1)&gt;0.001</formula>
    </cfRule>
  </conditionalFormatting>
  <conditionalFormatting sqref="N22:N26">
    <cfRule type="colorScale" priority="7">
      <colorScale>
        <cfvo type="min"/>
        <cfvo type="percentile" val="50"/>
        <cfvo type="max"/>
        <color rgb="FFDFF1E8"/>
        <color rgb="FFFCECCB"/>
        <color rgb="FFF7DEDE"/>
      </colorScale>
    </cfRule>
  </conditionalFormatting>
  <conditionalFormatting sqref="G13:G37">
    <cfRule type="dataBar" priority="13">
      <dataBar>
        <cfvo type="min"/>
        <cfvo type="max"/>
        <color rgb="FF174A7E"/>
      </dataBar>
      <extLst>
        <ext xmlns:x14="http://schemas.microsoft.com/office/spreadsheetml/2009/9/main" uri="{B025F937-C7B1-47D3-B67F-A62EFF666E3E}">
          <x14:id>{37949A03-BEA7-03FC-13D0-8FA2091867F3}</x14:id>
        </ext>
      </extLst>
    </cfRule>
    <cfRule type="dataBar" priority="13">
      <dataBar>
        <cfvo type="min"/>
        <cfvo type="max"/>
        <color rgb="FF174A7E"/>
      </dataBar>
      <extLst>
        <ext xmlns:x14="http://schemas.microsoft.com/office/spreadsheetml/2009/9/main" uri="{B025F937-C7B1-47D3-B67F-A62EFF666E3E}">
          <x14:id>{7B126DEE-0F5D-516C-E23B-4277CC46B4BC}</x14:id>
        </ext>
      </extLst>
    </cfRule>
  </conditionalFormatting>
  <conditionalFormatting sqref="U13:U17">
    <cfRule type="dataBar" priority="14">
      <dataBar>
        <cfvo type="min"/>
        <cfvo type="max"/>
        <color rgb="FF0F6B78"/>
      </dataBar>
      <extLst>
        <ext xmlns:x14="http://schemas.microsoft.com/office/spreadsheetml/2009/9/main" uri="{B025F937-C7B1-47D3-B67F-A62EFF666E3E}">
          <x14:id>{0CECA3B1-C527-3462-49FD-4D7A0F635607}</x14:id>
        </ext>
      </extLst>
    </cfRule>
    <cfRule type="dataBar" priority="14">
      <dataBar>
        <cfvo type="min"/>
        <cfvo type="max"/>
        <color rgb="FF0F6B78"/>
      </dataBar>
      <extLst>
        <ext xmlns:x14="http://schemas.microsoft.com/office/spreadsheetml/2009/9/main" uri="{B025F937-C7B1-47D3-B67F-A62EFF666E3E}">
          <x14:id>{2ADD181B-ACBA-5135-71C4-D58E20157AFA}</x14:id>
        </ext>
      </extLst>
    </cfRule>
  </conditionalFormatting>
  <dataValidations count="4">
    <dataValidation type="list" sqref="E13:E37">
      <formula1>"1,2,3,4,5"</formula1>
    </dataValidation>
    <dataValidation type="list" sqref="H13:I37">
      <formula1>"1,2,3,4,5"</formula1>
    </dataValidation>
    <dataValidation type="list" sqref="J13:J37">
      <formula1>"Improving,Stable,Worsening"</formula1>
    </dataValidation>
    <dataValidation type="list" sqref="T13:T17">
      <formula1>"1,2,3,4,5"</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7B126DEE-0F5D-516C-E23B-4277CC46B4BC}">
            <x14:dataBar>
              <x14:cfvo type="min"/>
              <x14:cfvo type="max"/>
              <x14:negativeFillColor auto="1"/>
              <x14:axisColor auto="1"/>
            </x14:dataBar>
          </x14:cfRule>
          <x14:cfRule type="dataBar" id="{37949A03-BEA7-03FC-13D0-8FA2091867F3}">
            <x14:dataBar>
              <x14:cfvo type="min"/>
              <x14:cfvo type="max"/>
              <x14:negativeFillColor auto="1"/>
              <x14:axisColor auto="1"/>
            </x14:dataBar>
          </x14:cfRule>
          <xm:sqref>G13:G37</xm:sqref>
        </x14:conditionalFormatting>
        <x14:conditionalFormatting xmlns:xm="http://schemas.microsoft.com/office/excel/2006/main">
          <x14:cfRule type="dataBar" id="{2ADD181B-ACBA-5135-71C4-D58E20157AFA}">
            <x14:dataBar>
              <x14:cfvo type="min"/>
              <x14:cfvo type="max"/>
              <x14:negativeFillColor auto="1"/>
              <x14:axisColor auto="1"/>
            </x14:dataBar>
          </x14:cfRule>
          <x14:cfRule type="dataBar" id="{0CECA3B1-C527-3462-49FD-4D7A0F635607}">
            <x14:dataBar>
              <x14:cfvo type="min"/>
              <x14:cfvo type="max"/>
              <x14:negativeFillColor auto="1"/>
              <x14:axisColor auto="1"/>
            </x14:dataBar>
          </x14:cfRule>
          <xm:sqref>U13:U17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0"/>
  <sheetViews>
    <sheetView tabSelected="1" workbookViewId="0">
      <selection sqref="A1:S1"/>
    </sheetView>
  </sheetViews>
  <sheetFormatPr defaultRowHeight="14"/>
  <cols>
    <col min="1" max="1" width="22" customWidth="1"/>
    <col min="2" max="2" width="13" customWidth="1"/>
    <col min="3" max="3" width="14" customWidth="1"/>
    <col min="4" max="4" width="10" customWidth="1"/>
    <col min="5" max="5" width="13" customWidth="1"/>
    <col min="6" max="6" width="10" customWidth="1"/>
    <col min="7" max="7" width="13" customWidth="1"/>
    <col min="8" max="8" width="34" customWidth="1"/>
    <col min="9" max="9" width="3" customWidth="1"/>
    <col min="10" max="19" width="13" customWidth="1"/>
  </cols>
  <sheetData>
    <row r="1" spans="1:21" ht="17.399999999999999" customHeight="1">
      <c r="A1" s="186" t="s">
        <v>0</v>
      </c>
      <c r="B1" s="186"/>
      <c r="C1" s="186"/>
      <c r="D1" s="186"/>
      <c r="E1" s="186"/>
      <c r="F1" s="186"/>
      <c r="G1" s="186"/>
      <c r="H1" s="186"/>
      <c r="I1" s="186"/>
      <c r="J1" s="186"/>
      <c r="K1" s="186"/>
      <c r="L1" s="186"/>
      <c r="M1" s="186"/>
      <c r="N1" s="186"/>
      <c r="O1" s="186"/>
      <c r="P1" s="186"/>
      <c r="Q1" s="186"/>
      <c r="R1" s="186"/>
      <c r="S1" s="186"/>
      <c r="T1" s="9"/>
      <c r="U1" s="9"/>
    </row>
    <row r="2" spans="1:21" ht="22.65" customHeight="1">
      <c r="A2" s="187" t="s">
        <v>400</v>
      </c>
      <c r="B2" s="187"/>
      <c r="C2" s="187"/>
      <c r="D2" s="187"/>
      <c r="E2" s="187"/>
      <c r="F2" s="187"/>
      <c r="G2" s="187"/>
      <c r="H2" s="187"/>
      <c r="I2" s="187"/>
      <c r="J2" s="187"/>
      <c r="K2" s="187"/>
      <c r="L2" s="187"/>
      <c r="M2" s="187"/>
      <c r="N2" s="187"/>
      <c r="O2" s="187"/>
      <c r="P2" s="187"/>
      <c r="Q2" s="187"/>
      <c r="R2" s="187"/>
      <c r="S2" s="187"/>
      <c r="T2" s="9"/>
      <c r="U2" s="9"/>
    </row>
    <row r="3" spans="1:21" ht="14.65" customHeight="1">
      <c r="A3" s="188" t="s">
        <v>2</v>
      </c>
      <c r="B3" s="188"/>
      <c r="C3" s="188"/>
      <c r="D3" s="188"/>
      <c r="E3" s="188"/>
      <c r="F3" s="188"/>
      <c r="G3" s="188"/>
      <c r="H3" s="188"/>
      <c r="I3" s="188"/>
      <c r="J3" s="189" t="s">
        <v>3</v>
      </c>
      <c r="K3" s="189"/>
      <c r="L3" s="189"/>
      <c r="M3" s="189"/>
      <c r="N3" s="189"/>
      <c r="O3" s="189"/>
      <c r="P3" s="189"/>
      <c r="Q3" s="189"/>
      <c r="R3" s="189"/>
      <c r="S3" s="189"/>
      <c r="T3" s="9"/>
      <c r="U3" s="9"/>
    </row>
    <row r="4" spans="1:21">
      <c r="A4" s="9"/>
      <c r="B4" s="9"/>
      <c r="C4" s="9"/>
      <c r="D4" s="9"/>
      <c r="E4" s="9"/>
      <c r="F4" s="9"/>
      <c r="G4" s="9"/>
      <c r="H4" s="9"/>
      <c r="I4" s="9"/>
      <c r="J4" s="9"/>
      <c r="K4" s="9"/>
      <c r="L4" s="9"/>
      <c r="M4" s="9"/>
      <c r="N4" s="9"/>
      <c r="O4" s="9"/>
      <c r="P4" s="9"/>
      <c r="Q4" s="9"/>
      <c r="R4" s="9"/>
      <c r="S4" s="9"/>
      <c r="T4" s="9"/>
      <c r="U4" s="9"/>
    </row>
    <row r="5" spans="1:21" ht="24" customHeight="1">
      <c r="A5" s="190" t="s">
        <v>401</v>
      </c>
      <c r="B5" s="190"/>
      <c r="C5" s="190"/>
      <c r="D5" s="190"/>
      <c r="E5" s="190"/>
      <c r="F5" s="190"/>
      <c r="G5" s="190"/>
      <c r="H5" s="190"/>
      <c r="I5" s="190"/>
      <c r="J5" s="190"/>
      <c r="K5" s="190"/>
      <c r="L5" s="190"/>
      <c r="M5" s="190"/>
      <c r="N5" s="190"/>
      <c r="O5" s="190"/>
      <c r="P5" s="190"/>
      <c r="Q5" s="190"/>
      <c r="R5" s="190"/>
      <c r="S5" s="190"/>
      <c r="T5" s="9"/>
      <c r="U5" s="9"/>
    </row>
    <row r="6" spans="1:21" ht="21.4" customHeight="1">
      <c r="A6" s="242" t="s">
        <v>402</v>
      </c>
      <c r="B6" s="242"/>
      <c r="C6" s="242"/>
      <c r="D6" s="242"/>
      <c r="E6" s="242"/>
      <c r="F6" s="242"/>
      <c r="G6" s="242"/>
      <c r="H6" s="242"/>
      <c r="I6" s="242"/>
      <c r="J6" s="242"/>
      <c r="K6" s="242"/>
      <c r="L6" s="242"/>
      <c r="M6" s="242"/>
      <c r="N6" s="242"/>
      <c r="O6" s="242"/>
      <c r="P6" s="242"/>
      <c r="Q6" s="242"/>
      <c r="R6" s="242"/>
      <c r="S6" s="242"/>
      <c r="T6" s="9"/>
      <c r="U6" s="9"/>
    </row>
    <row r="7" spans="1:21">
      <c r="A7" s="9"/>
      <c r="B7" s="9"/>
      <c r="C7" s="9"/>
      <c r="D7" s="9"/>
      <c r="E7" s="9"/>
      <c r="F7" s="9"/>
      <c r="G7" s="9"/>
      <c r="H7" s="9"/>
      <c r="I7" s="9"/>
      <c r="J7" s="9"/>
      <c r="K7" s="9"/>
      <c r="L7" s="9"/>
      <c r="M7" s="9"/>
      <c r="N7" s="9"/>
      <c r="O7" s="9"/>
      <c r="P7" s="9"/>
      <c r="Q7" s="9"/>
      <c r="R7" s="9"/>
      <c r="S7" s="9"/>
      <c r="T7" s="9"/>
      <c r="U7" s="9"/>
    </row>
    <row r="8" spans="1:21" ht="14.65" customHeight="1">
      <c r="A8" s="243" t="s">
        <v>403</v>
      </c>
      <c r="B8" s="244"/>
      <c r="C8" s="244"/>
      <c r="D8" s="245"/>
      <c r="E8" s="9"/>
      <c r="F8" s="243" t="s">
        <v>404</v>
      </c>
      <c r="G8" s="244"/>
      <c r="H8" s="244"/>
      <c r="I8" s="245"/>
      <c r="J8" s="9"/>
      <c r="K8" s="243" t="s">
        <v>405</v>
      </c>
      <c r="L8" s="244"/>
      <c r="M8" s="244"/>
      <c r="N8" s="245"/>
      <c r="O8" s="9"/>
      <c r="P8" s="243" t="s">
        <v>406</v>
      </c>
      <c r="Q8" s="244"/>
      <c r="R8" s="244"/>
      <c r="S8" s="245"/>
      <c r="T8" s="9"/>
      <c r="U8" s="9"/>
    </row>
    <row r="9" spans="1:21">
      <c r="A9" s="246">
        <f>6-AVERAGE('03_Worked_Example'!P13:P17)</f>
        <v>2.6199999999999997</v>
      </c>
      <c r="B9" s="247"/>
      <c r="C9" s="247"/>
      <c r="D9" s="248"/>
      <c r="E9" s="9"/>
      <c r="F9" s="246">
        <f>AVERAGE('03_Worked_Example'!R13:R17)</f>
        <v>3.6920000000000002</v>
      </c>
      <c r="G9" s="247"/>
      <c r="H9" s="247"/>
      <c r="I9" s="248"/>
      <c r="J9" s="9"/>
      <c r="K9" s="255" t="str">
        <f>INDEX('03_Worked_Example'!N13:N17,MATCH(MAX('03_Worked_Example'!P13:P17),'03_Worked_Example'!P13:P17,0))</f>
        <v>Supplier Power</v>
      </c>
      <c r="L9" s="247"/>
      <c r="M9" s="247"/>
      <c r="N9" s="248"/>
      <c r="O9" s="9"/>
      <c r="P9" s="256">
        <v>600</v>
      </c>
      <c r="Q9" s="247"/>
      <c r="R9" s="247"/>
      <c r="S9" s="248"/>
      <c r="T9" s="9"/>
      <c r="U9" s="9"/>
    </row>
    <row r="10" spans="1:21">
      <c r="A10" s="249"/>
      <c r="B10" s="250"/>
      <c r="C10" s="250"/>
      <c r="D10" s="251"/>
      <c r="E10" s="9"/>
      <c r="F10" s="249"/>
      <c r="G10" s="250"/>
      <c r="H10" s="250"/>
      <c r="I10" s="251"/>
      <c r="J10" s="9"/>
      <c r="K10" s="249"/>
      <c r="L10" s="250"/>
      <c r="M10" s="250"/>
      <c r="N10" s="251"/>
      <c r="O10" s="9"/>
      <c r="P10" s="249"/>
      <c r="Q10" s="250"/>
      <c r="R10" s="250"/>
      <c r="S10" s="251"/>
      <c r="T10" s="9"/>
      <c r="U10" s="9"/>
    </row>
    <row r="11" spans="1:21">
      <c r="A11" s="252"/>
      <c r="B11" s="253"/>
      <c r="C11" s="253"/>
      <c r="D11" s="254"/>
      <c r="E11" s="9"/>
      <c r="F11" s="252"/>
      <c r="G11" s="253"/>
      <c r="H11" s="253"/>
      <c r="I11" s="254"/>
      <c r="J11" s="9"/>
      <c r="K11" s="252"/>
      <c r="L11" s="253"/>
      <c r="M11" s="253"/>
      <c r="N11" s="254"/>
      <c r="O11" s="9"/>
      <c r="P11" s="252"/>
      <c r="Q11" s="253"/>
      <c r="R11" s="253"/>
      <c r="S11" s="254"/>
      <c r="T11" s="9"/>
      <c r="U11" s="9"/>
    </row>
    <row r="12" spans="1:21">
      <c r="A12" s="9"/>
      <c r="B12" s="9"/>
      <c r="C12" s="9"/>
      <c r="D12" s="9"/>
      <c r="E12" s="9"/>
      <c r="F12" s="9"/>
      <c r="G12" s="9"/>
      <c r="H12" s="9"/>
      <c r="I12" s="9"/>
      <c r="J12" s="9"/>
      <c r="K12" s="9"/>
      <c r="L12" s="9"/>
      <c r="M12" s="9"/>
      <c r="N12" s="9"/>
      <c r="O12" s="9"/>
      <c r="P12" s="9"/>
      <c r="Q12" s="9"/>
      <c r="R12" s="9"/>
      <c r="S12" s="9"/>
      <c r="T12" s="9"/>
      <c r="U12" s="9"/>
    </row>
    <row r="13" spans="1:21" ht="16" customHeight="1">
      <c r="A13" s="192" t="s">
        <v>407</v>
      </c>
      <c r="B13" s="192"/>
      <c r="C13" s="192"/>
      <c r="D13" s="192"/>
      <c r="E13" s="192"/>
      <c r="F13" s="192"/>
      <c r="G13" s="192"/>
      <c r="H13" s="192"/>
      <c r="I13" s="9"/>
      <c r="J13" s="9"/>
      <c r="K13" s="9"/>
      <c r="L13" s="9"/>
      <c r="M13" s="9"/>
      <c r="N13" s="9"/>
      <c r="O13" s="9"/>
      <c r="P13" s="9"/>
      <c r="Q13" s="9"/>
      <c r="R13" s="9"/>
      <c r="S13" s="9"/>
      <c r="T13" s="9"/>
      <c r="U13" s="9"/>
    </row>
    <row r="14" spans="1:21" ht="22.65" customHeight="1">
      <c r="A14" s="1" t="s">
        <v>131</v>
      </c>
      <c r="B14" s="2" t="s">
        <v>408</v>
      </c>
      <c r="C14" s="2" t="s">
        <v>211</v>
      </c>
      <c r="D14" s="2" t="s">
        <v>409</v>
      </c>
      <c r="E14" s="2" t="s">
        <v>212</v>
      </c>
      <c r="F14" s="2" t="s">
        <v>213</v>
      </c>
      <c r="G14" s="2" t="s">
        <v>214</v>
      </c>
      <c r="H14" s="3" t="s">
        <v>410</v>
      </c>
      <c r="I14" s="9"/>
      <c r="J14" s="9"/>
      <c r="K14" s="9"/>
      <c r="L14" s="9"/>
      <c r="M14" s="9"/>
      <c r="N14" s="9"/>
      <c r="O14" s="9"/>
      <c r="P14" s="9"/>
      <c r="Q14" s="9"/>
      <c r="R14" s="9"/>
      <c r="S14" s="9"/>
      <c r="T14" s="9"/>
      <c r="U14" s="9"/>
    </row>
    <row r="15" spans="1:21" ht="22.65" customHeight="1">
      <c r="A15" s="11" t="s">
        <v>215</v>
      </c>
      <c r="B15" s="120">
        <f>'03_Worked_Example'!P13</f>
        <v>3.875</v>
      </c>
      <c r="C15" s="120">
        <f>'03_Worked_Example'!R13</f>
        <v>4.1850000000000005</v>
      </c>
      <c r="D15" s="120">
        <f>C15-B15</f>
        <v>0.3100000000000005</v>
      </c>
      <c r="E15" s="35">
        <f>'03_Worked_Example'!S13</f>
        <v>1</v>
      </c>
      <c r="F15" s="25">
        <f>'03_Worked_Example'!T13</f>
        <v>5</v>
      </c>
      <c r="G15" s="26">
        <f>'03_Worked_Example'!U13</f>
        <v>83.7</v>
      </c>
      <c r="H15" s="13" t="s">
        <v>411</v>
      </c>
      <c r="I15" s="9"/>
      <c r="J15" s="9"/>
      <c r="K15" s="9"/>
      <c r="L15" s="9"/>
      <c r="M15" s="9"/>
      <c r="N15" s="9"/>
      <c r="O15" s="9"/>
      <c r="P15" s="9"/>
      <c r="Q15" s="9"/>
      <c r="R15" s="9"/>
      <c r="S15" s="9"/>
      <c r="T15" s="9"/>
      <c r="U15" s="9"/>
    </row>
    <row r="16" spans="1:21" ht="22.65" customHeight="1">
      <c r="A16" s="14" t="s">
        <v>220</v>
      </c>
      <c r="B16" s="121">
        <f>'03_Worked_Example'!P14</f>
        <v>2.1749999999999998</v>
      </c>
      <c r="C16" s="121">
        <f>'03_Worked_Example'!R14</f>
        <v>2.66</v>
      </c>
      <c r="D16" s="121">
        <f>C16-B16</f>
        <v>0.48500000000000032</v>
      </c>
      <c r="E16" s="38">
        <f>'03_Worked_Example'!S14</f>
        <v>0.46</v>
      </c>
      <c r="F16" s="28">
        <f>'03_Worked_Example'!T14</f>
        <v>3</v>
      </c>
      <c r="G16" s="30">
        <f>'03_Worked_Example'!U14</f>
        <v>14.683200000000001</v>
      </c>
      <c r="H16" s="16" t="s">
        <v>412</v>
      </c>
      <c r="I16" s="9"/>
      <c r="J16" s="9"/>
      <c r="K16" s="9"/>
      <c r="L16" s="9"/>
      <c r="M16" s="9"/>
      <c r="N16" s="9"/>
      <c r="O16" s="9"/>
      <c r="P16" s="9"/>
      <c r="Q16" s="9"/>
      <c r="R16" s="9"/>
      <c r="S16" s="9"/>
      <c r="T16" s="9"/>
      <c r="U16" s="9"/>
    </row>
    <row r="17" spans="1:21" ht="22.65" customHeight="1">
      <c r="A17" s="14" t="s">
        <v>223</v>
      </c>
      <c r="B17" s="121">
        <f>'03_Worked_Example'!P15</f>
        <v>4.125</v>
      </c>
      <c r="C17" s="121">
        <f>'03_Worked_Example'!R15</f>
        <v>3.76</v>
      </c>
      <c r="D17" s="121">
        <f>C17-B17</f>
        <v>-0.36500000000000021</v>
      </c>
      <c r="E17" s="38">
        <f>'03_Worked_Example'!S15</f>
        <v>0.72</v>
      </c>
      <c r="F17" s="28">
        <f>'03_Worked_Example'!T15</f>
        <v>5</v>
      </c>
      <c r="G17" s="30">
        <f>'03_Worked_Example'!U15</f>
        <v>59.4</v>
      </c>
      <c r="H17" s="16" t="s">
        <v>413</v>
      </c>
      <c r="I17" s="9"/>
      <c r="J17" s="9"/>
      <c r="K17" s="9"/>
      <c r="L17" s="9"/>
      <c r="M17" s="9"/>
      <c r="N17" s="9"/>
      <c r="O17" s="9"/>
      <c r="P17" s="9"/>
      <c r="Q17" s="9"/>
      <c r="R17" s="9"/>
      <c r="S17" s="9"/>
      <c r="T17" s="9"/>
      <c r="U17" s="9"/>
    </row>
    <row r="18" spans="1:21" ht="22.65" customHeight="1">
      <c r="A18" s="14" t="s">
        <v>226</v>
      </c>
      <c r="B18" s="121">
        <f>'03_Worked_Example'!P16</f>
        <v>3.875</v>
      </c>
      <c r="C18" s="121">
        <f>'03_Worked_Example'!R16</f>
        <v>4.2299999999999995</v>
      </c>
      <c r="D18" s="121">
        <f>C18-B18</f>
        <v>0.35499999999999954</v>
      </c>
      <c r="E18" s="38">
        <f>'03_Worked_Example'!S16</f>
        <v>1</v>
      </c>
      <c r="F18" s="28">
        <f>'03_Worked_Example'!T16</f>
        <v>5</v>
      </c>
      <c r="G18" s="30">
        <f>'03_Worked_Example'!U16</f>
        <v>84.59999999999998</v>
      </c>
      <c r="H18" s="16" t="s">
        <v>414</v>
      </c>
      <c r="I18" s="9"/>
      <c r="J18" s="9"/>
      <c r="K18" s="9"/>
      <c r="L18" s="9"/>
      <c r="M18" s="9"/>
      <c r="N18" s="9"/>
      <c r="O18" s="9"/>
      <c r="P18" s="9"/>
      <c r="Q18" s="9"/>
      <c r="R18" s="9"/>
      <c r="S18" s="9"/>
      <c r="T18" s="9"/>
      <c r="U18" s="9"/>
    </row>
    <row r="19" spans="1:21" ht="22.65" customHeight="1">
      <c r="A19" s="17" t="s">
        <v>229</v>
      </c>
      <c r="B19" s="122">
        <f>'03_Worked_Example'!P17</f>
        <v>2.85</v>
      </c>
      <c r="C19" s="122">
        <f>'03_Worked_Example'!R17</f>
        <v>3.625</v>
      </c>
      <c r="D19" s="122">
        <f>C19-B19</f>
        <v>0.77499999999999991</v>
      </c>
      <c r="E19" s="53">
        <f>'03_Worked_Example'!S17</f>
        <v>0.21</v>
      </c>
      <c r="F19" s="123">
        <f>'03_Worked_Example'!T17</f>
        <v>4</v>
      </c>
      <c r="G19" s="33">
        <f>'03_Worked_Example'!U17</f>
        <v>12.18</v>
      </c>
      <c r="H19" s="19" t="s">
        <v>415</v>
      </c>
      <c r="I19" s="9"/>
      <c r="J19" s="9"/>
      <c r="K19" s="9"/>
      <c r="L19" s="9"/>
      <c r="M19" s="9"/>
      <c r="N19" s="9"/>
      <c r="O19" s="9"/>
      <c r="P19" s="9"/>
      <c r="Q19" s="9"/>
      <c r="R19" s="9"/>
      <c r="S19" s="9"/>
      <c r="T19" s="9"/>
      <c r="U19" s="9"/>
    </row>
    <row r="20" spans="1:21">
      <c r="A20" s="9"/>
      <c r="B20" s="9"/>
      <c r="C20" s="9"/>
      <c r="D20" s="9"/>
      <c r="E20" s="9"/>
      <c r="F20" s="9"/>
      <c r="G20" s="9"/>
      <c r="H20" s="9"/>
      <c r="I20" s="9"/>
      <c r="J20" s="9"/>
      <c r="K20" s="9"/>
      <c r="L20" s="9"/>
      <c r="M20" s="9"/>
      <c r="N20" s="9"/>
      <c r="O20" s="9"/>
      <c r="P20" s="9"/>
      <c r="Q20" s="9"/>
      <c r="R20" s="9"/>
      <c r="S20" s="9"/>
      <c r="T20" s="9"/>
      <c r="U20" s="9"/>
    </row>
    <row r="21" spans="1:21">
      <c r="A21" s="9"/>
      <c r="B21" s="9"/>
      <c r="C21" s="9"/>
      <c r="D21" s="9"/>
      <c r="E21" s="9"/>
      <c r="F21" s="9"/>
      <c r="G21" s="9"/>
      <c r="H21" s="9"/>
      <c r="I21" s="9"/>
      <c r="J21" s="9"/>
      <c r="K21" s="9"/>
      <c r="L21" s="9"/>
      <c r="M21" s="9"/>
      <c r="N21" s="9"/>
      <c r="O21" s="9"/>
      <c r="P21" s="9"/>
      <c r="Q21" s="9"/>
      <c r="R21" s="9"/>
      <c r="S21" s="9"/>
      <c r="T21" s="9"/>
      <c r="U21" s="9"/>
    </row>
    <row r="22" spans="1:21" ht="16" customHeight="1">
      <c r="A22" s="192" t="s">
        <v>416</v>
      </c>
      <c r="B22" s="192"/>
      <c r="C22" s="192"/>
      <c r="D22" s="192"/>
      <c r="E22" s="192"/>
      <c r="F22" s="192"/>
      <c r="G22" s="192"/>
      <c r="H22" s="192"/>
      <c r="I22" s="9"/>
      <c r="J22" s="9"/>
      <c r="K22" s="9"/>
      <c r="L22" s="9"/>
      <c r="M22" s="9"/>
      <c r="N22" s="9"/>
      <c r="O22" s="9"/>
      <c r="P22" s="9"/>
      <c r="Q22" s="9"/>
      <c r="R22" s="9"/>
      <c r="S22" s="9"/>
      <c r="T22" s="9"/>
      <c r="U22" s="9"/>
    </row>
    <row r="23" spans="1:21" ht="22.65" customHeight="1">
      <c r="A23" s="1" t="s">
        <v>131</v>
      </c>
      <c r="B23" s="2" t="s">
        <v>408</v>
      </c>
      <c r="C23" s="3" t="s">
        <v>211</v>
      </c>
      <c r="D23" s="9"/>
      <c r="E23" s="9"/>
      <c r="F23" s="9"/>
      <c r="G23" s="9"/>
      <c r="H23" s="9"/>
      <c r="I23" s="9"/>
      <c r="J23" s="9"/>
      <c r="K23" s="9"/>
      <c r="L23" s="9"/>
      <c r="M23" s="9"/>
      <c r="N23" s="9"/>
      <c r="O23" s="9"/>
      <c r="P23" s="9"/>
      <c r="Q23" s="9"/>
      <c r="R23" s="9"/>
      <c r="S23" s="9"/>
      <c r="T23" s="9"/>
      <c r="U23" s="9"/>
    </row>
    <row r="24" spans="1:21">
      <c r="A24" s="20" t="s">
        <v>215</v>
      </c>
      <c r="B24" s="120">
        <f>'03_Worked_Example'!P13</f>
        <v>3.875</v>
      </c>
      <c r="C24" s="124">
        <f>'03_Worked_Example'!R13</f>
        <v>4.1850000000000005</v>
      </c>
      <c r="D24" s="9"/>
      <c r="E24" s="9"/>
      <c r="F24" s="9"/>
      <c r="G24" s="9"/>
      <c r="H24" s="9"/>
      <c r="I24" s="9"/>
      <c r="J24" s="9"/>
      <c r="K24" s="9"/>
      <c r="L24" s="9"/>
      <c r="M24" s="9"/>
      <c r="N24" s="9"/>
      <c r="O24" s="9"/>
      <c r="P24" s="9"/>
      <c r="Q24" s="9"/>
      <c r="R24" s="9"/>
      <c r="S24" s="9"/>
      <c r="T24" s="9"/>
      <c r="U24" s="9"/>
    </row>
    <row r="25" spans="1:21">
      <c r="A25" s="21" t="s">
        <v>220</v>
      </c>
      <c r="B25" s="121">
        <f>'03_Worked_Example'!P14</f>
        <v>2.1749999999999998</v>
      </c>
      <c r="C25" s="125">
        <f>'03_Worked_Example'!R14</f>
        <v>2.66</v>
      </c>
      <c r="D25" s="9"/>
      <c r="E25" s="9"/>
      <c r="F25" s="9"/>
      <c r="G25" s="9"/>
      <c r="H25" s="9"/>
      <c r="I25" s="9"/>
      <c r="J25" s="9"/>
      <c r="K25" s="9"/>
      <c r="L25" s="9"/>
      <c r="M25" s="9"/>
      <c r="N25" s="9"/>
      <c r="O25" s="9"/>
      <c r="P25" s="9"/>
      <c r="Q25" s="9"/>
      <c r="R25" s="9"/>
      <c r="S25" s="9"/>
      <c r="T25" s="9"/>
      <c r="U25" s="9"/>
    </row>
    <row r="26" spans="1:21">
      <c r="A26" s="21" t="s">
        <v>223</v>
      </c>
      <c r="B26" s="121">
        <f>'03_Worked_Example'!P15</f>
        <v>4.125</v>
      </c>
      <c r="C26" s="125">
        <f>'03_Worked_Example'!R15</f>
        <v>3.76</v>
      </c>
      <c r="D26" s="9"/>
      <c r="E26" s="9"/>
      <c r="F26" s="9"/>
      <c r="G26" s="9"/>
      <c r="H26" s="9"/>
      <c r="I26" s="9"/>
      <c r="J26" s="9"/>
      <c r="K26" s="9"/>
      <c r="L26" s="9"/>
      <c r="M26" s="9"/>
      <c r="N26" s="9"/>
      <c r="O26" s="9"/>
      <c r="P26" s="9"/>
      <c r="Q26" s="9"/>
      <c r="R26" s="9"/>
      <c r="S26" s="9"/>
      <c r="T26" s="9"/>
      <c r="U26" s="9"/>
    </row>
    <row r="27" spans="1:21">
      <c r="A27" s="21" t="s">
        <v>226</v>
      </c>
      <c r="B27" s="121">
        <f>'03_Worked_Example'!P16</f>
        <v>3.875</v>
      </c>
      <c r="C27" s="125">
        <f>'03_Worked_Example'!R16</f>
        <v>4.2299999999999995</v>
      </c>
      <c r="D27" s="9"/>
      <c r="E27" s="9"/>
      <c r="F27" s="9"/>
      <c r="G27" s="9"/>
      <c r="H27" s="9"/>
      <c r="I27" s="9"/>
      <c r="J27" s="9"/>
      <c r="K27" s="9"/>
      <c r="L27" s="9"/>
      <c r="M27" s="9"/>
      <c r="N27" s="9"/>
      <c r="O27" s="9"/>
      <c r="P27" s="9"/>
      <c r="Q27" s="9"/>
      <c r="R27" s="9"/>
      <c r="S27" s="9"/>
      <c r="T27" s="9"/>
      <c r="U27" s="9"/>
    </row>
    <row r="28" spans="1:21">
      <c r="A28" s="22" t="s">
        <v>229</v>
      </c>
      <c r="B28" s="122">
        <f>'03_Worked_Example'!P17</f>
        <v>2.85</v>
      </c>
      <c r="C28" s="126">
        <f>'03_Worked_Example'!R17</f>
        <v>3.625</v>
      </c>
      <c r="D28" s="9"/>
      <c r="E28" s="9"/>
      <c r="F28" s="9"/>
      <c r="G28" s="9"/>
      <c r="H28" s="9"/>
      <c r="I28" s="9"/>
      <c r="J28" s="9"/>
      <c r="K28" s="9"/>
      <c r="L28" s="9"/>
      <c r="M28" s="9"/>
      <c r="N28" s="9"/>
      <c r="O28" s="9"/>
      <c r="P28" s="9"/>
      <c r="Q28" s="9"/>
      <c r="R28" s="9"/>
      <c r="S28" s="9"/>
      <c r="T28" s="9"/>
      <c r="U28" s="9"/>
    </row>
    <row r="29" spans="1:21">
      <c r="A29" s="9"/>
      <c r="B29" s="9"/>
      <c r="C29" s="9"/>
      <c r="D29" s="9"/>
      <c r="E29" s="9"/>
      <c r="F29" s="9"/>
      <c r="G29" s="9"/>
      <c r="H29" s="9"/>
      <c r="I29" s="9"/>
      <c r="J29" s="9"/>
      <c r="K29" s="9"/>
      <c r="L29" s="9"/>
      <c r="M29" s="9"/>
      <c r="N29" s="9"/>
      <c r="O29" s="9"/>
      <c r="P29" s="9"/>
      <c r="Q29" s="9"/>
      <c r="R29" s="9"/>
      <c r="S29" s="9"/>
      <c r="T29" s="9"/>
      <c r="U29" s="9"/>
    </row>
    <row r="30" spans="1:21">
      <c r="A30" s="9"/>
      <c r="B30" s="9"/>
      <c r="C30" s="9"/>
      <c r="D30" s="9"/>
      <c r="E30" s="9"/>
      <c r="F30" s="9"/>
      <c r="G30" s="9"/>
      <c r="H30" s="9"/>
      <c r="I30" s="9"/>
      <c r="J30" s="9"/>
      <c r="K30" s="9"/>
      <c r="L30" s="9"/>
      <c r="M30" s="9"/>
      <c r="N30" s="9"/>
      <c r="O30" s="9"/>
      <c r="P30" s="9"/>
      <c r="Q30" s="9"/>
      <c r="R30" s="9"/>
      <c r="S30" s="9"/>
      <c r="T30" s="9"/>
      <c r="U30" s="9"/>
    </row>
    <row r="31" spans="1:21" ht="16" customHeight="1">
      <c r="A31" s="192" t="s">
        <v>417</v>
      </c>
      <c r="B31" s="192"/>
      <c r="C31" s="192"/>
      <c r="D31" s="192"/>
      <c r="E31" s="192"/>
      <c r="F31" s="192"/>
      <c r="G31" s="192"/>
      <c r="H31" s="192"/>
      <c r="I31" s="9"/>
      <c r="J31" s="9"/>
      <c r="K31" s="9"/>
      <c r="L31" s="9"/>
      <c r="M31" s="9"/>
      <c r="N31" s="9"/>
      <c r="O31" s="9"/>
      <c r="P31" s="9"/>
      <c r="Q31" s="9"/>
      <c r="R31" s="9"/>
      <c r="S31" s="9"/>
      <c r="T31" s="9"/>
      <c r="U31" s="9"/>
    </row>
    <row r="32" spans="1:21" ht="22.65" customHeight="1">
      <c r="A32" s="160" t="s">
        <v>418</v>
      </c>
      <c r="B32" s="152" t="s">
        <v>419</v>
      </c>
      <c r="C32" s="152" t="s">
        <v>419</v>
      </c>
      <c r="D32" s="152"/>
      <c r="E32" s="152"/>
      <c r="F32" s="152" t="s">
        <v>420</v>
      </c>
      <c r="G32" s="152"/>
      <c r="H32" s="153"/>
      <c r="I32" s="9"/>
      <c r="J32" s="9"/>
      <c r="K32" s="9"/>
      <c r="L32" s="9"/>
      <c r="M32" s="9"/>
      <c r="N32" s="9"/>
      <c r="O32" s="9"/>
      <c r="P32" s="9"/>
      <c r="Q32" s="9"/>
      <c r="R32" s="9"/>
      <c r="S32" s="9"/>
      <c r="T32" s="9"/>
      <c r="U32" s="9"/>
    </row>
    <row r="33" spans="1:21" ht="26" customHeight="1">
      <c r="A33" s="257" t="s">
        <v>421</v>
      </c>
      <c r="B33" s="258" t="s">
        <v>422</v>
      </c>
      <c r="C33" s="154" t="s">
        <v>422</v>
      </c>
      <c r="D33" s="154"/>
      <c r="E33" s="154"/>
      <c r="F33" s="154" t="s">
        <v>423</v>
      </c>
      <c r="G33" s="154"/>
      <c r="H33" s="155"/>
      <c r="I33" s="9"/>
      <c r="J33" s="9"/>
      <c r="K33" s="9"/>
      <c r="L33" s="9"/>
      <c r="M33" s="9"/>
      <c r="N33" s="9"/>
      <c r="O33" s="9"/>
      <c r="P33" s="9"/>
      <c r="Q33" s="9"/>
      <c r="R33" s="9"/>
      <c r="S33" s="9"/>
      <c r="T33" s="9"/>
      <c r="U33" s="9"/>
    </row>
    <row r="34" spans="1:21" ht="26" customHeight="1">
      <c r="A34" s="259" t="s">
        <v>424</v>
      </c>
      <c r="B34" s="260" t="s">
        <v>425</v>
      </c>
      <c r="C34" s="156" t="s">
        <v>425</v>
      </c>
      <c r="D34" s="156"/>
      <c r="E34" s="156"/>
      <c r="F34" s="156" t="s">
        <v>426</v>
      </c>
      <c r="G34" s="156"/>
      <c r="H34" s="157"/>
      <c r="I34" s="9"/>
      <c r="J34" s="9"/>
      <c r="K34" s="9"/>
      <c r="L34" s="9"/>
      <c r="M34" s="9"/>
      <c r="N34" s="9"/>
      <c r="O34" s="9"/>
      <c r="P34" s="9"/>
      <c r="Q34" s="9"/>
      <c r="R34" s="9"/>
      <c r="S34" s="9"/>
      <c r="T34" s="9"/>
      <c r="U34" s="9"/>
    </row>
    <row r="35" spans="1:21" ht="26" customHeight="1">
      <c r="A35" s="259" t="s">
        <v>427</v>
      </c>
      <c r="B35" s="260" t="s">
        <v>428</v>
      </c>
      <c r="C35" s="156" t="s">
        <v>428</v>
      </c>
      <c r="D35" s="156"/>
      <c r="E35" s="156"/>
      <c r="F35" s="156" t="s">
        <v>429</v>
      </c>
      <c r="G35" s="156"/>
      <c r="H35" s="157"/>
      <c r="I35" s="9"/>
      <c r="J35" s="9"/>
      <c r="K35" s="9"/>
      <c r="L35" s="9"/>
      <c r="M35" s="9"/>
      <c r="N35" s="9"/>
      <c r="O35" s="9"/>
      <c r="P35" s="9"/>
      <c r="Q35" s="9"/>
      <c r="R35" s="9"/>
      <c r="S35" s="9"/>
      <c r="T35" s="9"/>
      <c r="U35" s="9"/>
    </row>
    <row r="36" spans="1:21" ht="26" customHeight="1">
      <c r="A36" s="259" t="s">
        <v>430</v>
      </c>
      <c r="B36" s="260" t="s">
        <v>431</v>
      </c>
      <c r="C36" s="156" t="s">
        <v>431</v>
      </c>
      <c r="D36" s="156"/>
      <c r="E36" s="156"/>
      <c r="F36" s="156" t="s">
        <v>432</v>
      </c>
      <c r="G36" s="156"/>
      <c r="H36" s="157"/>
      <c r="I36" s="9"/>
      <c r="J36" s="9"/>
      <c r="K36" s="9"/>
      <c r="L36" s="9"/>
      <c r="M36" s="9"/>
      <c r="N36" s="9"/>
      <c r="O36" s="9"/>
      <c r="P36" s="9"/>
      <c r="Q36" s="9"/>
      <c r="R36" s="9"/>
      <c r="S36" s="9"/>
      <c r="T36" s="9"/>
      <c r="U36" s="9"/>
    </row>
    <row r="37" spans="1:21" ht="26" customHeight="1">
      <c r="A37" s="259" t="s">
        <v>433</v>
      </c>
      <c r="B37" s="260" t="s">
        <v>434</v>
      </c>
      <c r="C37" s="156" t="s">
        <v>435</v>
      </c>
      <c r="D37" s="156"/>
      <c r="E37" s="156"/>
      <c r="F37" s="156" t="s">
        <v>436</v>
      </c>
      <c r="G37" s="156"/>
      <c r="H37" s="157"/>
      <c r="I37" s="9"/>
      <c r="J37" s="9"/>
      <c r="K37" s="9"/>
      <c r="L37" s="9"/>
      <c r="M37" s="9"/>
      <c r="N37" s="9"/>
      <c r="O37" s="9"/>
      <c r="P37" s="9"/>
      <c r="Q37" s="9"/>
      <c r="R37" s="9"/>
      <c r="S37" s="9"/>
      <c r="T37" s="9"/>
      <c r="U37" s="9"/>
    </row>
    <row r="38" spans="1:21" ht="26" customHeight="1">
      <c r="A38" s="261" t="s">
        <v>437</v>
      </c>
      <c r="B38" s="262" t="s">
        <v>438</v>
      </c>
      <c r="C38" s="158" t="s">
        <v>438</v>
      </c>
      <c r="D38" s="158"/>
      <c r="E38" s="158"/>
      <c r="F38" s="158" t="s">
        <v>439</v>
      </c>
      <c r="G38" s="158"/>
      <c r="H38" s="159"/>
      <c r="I38" s="9"/>
      <c r="J38" s="9"/>
      <c r="K38" s="9"/>
      <c r="L38" s="9"/>
      <c r="M38" s="9"/>
      <c r="N38" s="9"/>
      <c r="O38" s="9"/>
      <c r="P38" s="9"/>
      <c r="Q38" s="9"/>
      <c r="R38" s="9"/>
      <c r="S38" s="9"/>
      <c r="T38" s="9"/>
      <c r="U38" s="9"/>
    </row>
    <row r="39" spans="1:21">
      <c r="A39" s="9"/>
      <c r="B39" s="9"/>
      <c r="C39" s="9"/>
      <c r="D39" s="9"/>
      <c r="E39" s="9"/>
      <c r="F39" s="9"/>
      <c r="G39" s="9"/>
      <c r="H39" s="9"/>
      <c r="I39" s="9"/>
      <c r="J39" s="9"/>
      <c r="K39" s="9"/>
      <c r="L39" s="9"/>
      <c r="M39" s="9"/>
      <c r="N39" s="9"/>
      <c r="O39" s="9"/>
      <c r="P39" s="9"/>
      <c r="Q39" s="9"/>
      <c r="R39" s="9"/>
      <c r="S39" s="9"/>
      <c r="T39" s="9"/>
      <c r="U39" s="9"/>
    </row>
    <row r="40" spans="1:21" ht="16" customHeight="1">
      <c r="A40" s="132"/>
      <c r="B40" s="133"/>
      <c r="C40" s="133"/>
      <c r="D40" s="133"/>
      <c r="E40" s="133"/>
      <c r="F40" s="133"/>
      <c r="G40" s="133"/>
      <c r="H40" s="133"/>
      <c r="I40" s="133"/>
      <c r="J40" s="133"/>
      <c r="K40" s="133"/>
      <c r="L40" s="133"/>
      <c r="M40" s="133"/>
      <c r="N40" s="133"/>
      <c r="O40" s="133"/>
      <c r="P40" s="133"/>
      <c r="Q40" s="133"/>
      <c r="R40" s="133"/>
      <c r="S40" s="134"/>
      <c r="T40" s="9"/>
      <c r="U40" s="9"/>
    </row>
    <row r="41" spans="1:21" ht="22.65" customHeight="1">
      <c r="A41" s="127"/>
      <c r="B41" s="128"/>
      <c r="C41" s="128"/>
      <c r="D41" s="128"/>
      <c r="E41" s="128"/>
      <c r="F41" s="128"/>
      <c r="G41" s="128"/>
      <c r="H41" s="128"/>
      <c r="I41" s="128"/>
      <c r="J41" s="128"/>
      <c r="K41" s="128"/>
      <c r="L41" s="128"/>
      <c r="M41" s="128"/>
      <c r="N41" s="128"/>
      <c r="O41" s="128"/>
      <c r="P41" s="128"/>
      <c r="Q41" s="128"/>
      <c r="R41" s="128"/>
      <c r="S41" s="129"/>
      <c r="T41" s="9"/>
      <c r="U41" s="9"/>
    </row>
    <row r="42" spans="1:21" ht="24" customHeight="1">
      <c r="A42" s="135"/>
      <c r="B42" s="12"/>
      <c r="C42" s="12"/>
      <c r="D42" s="12"/>
      <c r="E42" s="12"/>
      <c r="F42" s="12"/>
      <c r="G42" s="12"/>
      <c r="H42" s="12"/>
      <c r="I42" s="12"/>
      <c r="J42" s="12"/>
      <c r="K42" s="12"/>
      <c r="L42" s="12"/>
      <c r="M42" s="119"/>
      <c r="N42" s="119"/>
      <c r="O42" s="12"/>
      <c r="P42" s="12"/>
      <c r="Q42" s="12"/>
      <c r="R42" s="12"/>
      <c r="S42" s="136"/>
      <c r="T42" s="9"/>
      <c r="U42" s="9"/>
    </row>
    <row r="43" spans="1:21" ht="24" customHeight="1">
      <c r="A43" s="137"/>
      <c r="B43" s="15"/>
      <c r="C43" s="15"/>
      <c r="D43" s="15"/>
      <c r="E43" s="15"/>
      <c r="F43" s="15"/>
      <c r="G43" s="15"/>
      <c r="H43" s="15"/>
      <c r="I43" s="15"/>
      <c r="J43" s="15"/>
      <c r="K43" s="15"/>
      <c r="L43" s="15"/>
      <c r="M43" s="51"/>
      <c r="N43" s="51"/>
      <c r="O43" s="15"/>
      <c r="P43" s="15"/>
      <c r="Q43" s="15"/>
      <c r="R43" s="15"/>
      <c r="S43" s="138"/>
      <c r="T43" s="9"/>
      <c r="U43" s="9"/>
    </row>
    <row r="44" spans="1:21" ht="24" customHeight="1">
      <c r="A44" s="137"/>
      <c r="B44" s="15"/>
      <c r="C44" s="15"/>
      <c r="D44" s="15"/>
      <c r="E44" s="15"/>
      <c r="F44" s="15"/>
      <c r="G44" s="15"/>
      <c r="H44" s="15"/>
      <c r="I44" s="15"/>
      <c r="J44" s="15"/>
      <c r="K44" s="15"/>
      <c r="L44" s="15"/>
      <c r="M44" s="51"/>
      <c r="N44" s="51"/>
      <c r="O44" s="15"/>
      <c r="P44" s="15"/>
      <c r="Q44" s="15"/>
      <c r="R44" s="15"/>
      <c r="S44" s="138"/>
      <c r="T44" s="9"/>
      <c r="U44" s="9"/>
    </row>
    <row r="45" spans="1:21" ht="24" customHeight="1">
      <c r="A45" s="137"/>
      <c r="B45" s="15"/>
      <c r="C45" s="15"/>
      <c r="D45" s="15"/>
      <c r="E45" s="15"/>
      <c r="F45" s="15"/>
      <c r="G45" s="15"/>
      <c r="H45" s="15"/>
      <c r="I45" s="15"/>
      <c r="J45" s="15"/>
      <c r="K45" s="15"/>
      <c r="L45" s="15"/>
      <c r="M45" s="51"/>
      <c r="N45" s="51"/>
      <c r="O45" s="15"/>
      <c r="P45" s="15"/>
      <c r="Q45" s="15"/>
      <c r="R45" s="15"/>
      <c r="S45" s="138"/>
      <c r="T45" s="9"/>
      <c r="U45" s="9"/>
    </row>
    <row r="46" spans="1:21" ht="24" customHeight="1">
      <c r="A46" s="137"/>
      <c r="B46" s="15"/>
      <c r="C46" s="15"/>
      <c r="D46" s="15"/>
      <c r="E46" s="15"/>
      <c r="F46" s="15"/>
      <c r="G46" s="15"/>
      <c r="H46" s="15"/>
      <c r="I46" s="15"/>
      <c r="J46" s="15"/>
      <c r="K46" s="15"/>
      <c r="L46" s="15"/>
      <c r="M46" s="51"/>
      <c r="N46" s="51"/>
      <c r="O46" s="15"/>
      <c r="P46" s="15"/>
      <c r="Q46" s="15"/>
      <c r="R46" s="15"/>
      <c r="S46" s="138"/>
      <c r="T46" s="9"/>
      <c r="U46" s="9"/>
    </row>
    <row r="47" spans="1:21" ht="24" customHeight="1">
      <c r="A47" s="139"/>
      <c r="B47" s="130"/>
      <c r="C47" s="130"/>
      <c r="D47" s="130"/>
      <c r="E47" s="130"/>
      <c r="F47" s="130"/>
      <c r="G47" s="130"/>
      <c r="H47" s="130"/>
      <c r="I47" s="130"/>
      <c r="J47" s="130"/>
      <c r="K47" s="130"/>
      <c r="L47" s="130"/>
      <c r="M47" s="131"/>
      <c r="N47" s="131"/>
      <c r="O47" s="130"/>
      <c r="P47" s="130"/>
      <c r="Q47" s="130"/>
      <c r="R47" s="130"/>
      <c r="S47" s="140"/>
      <c r="T47" s="9"/>
      <c r="U47" s="9"/>
    </row>
    <row r="48" spans="1:21" ht="16" customHeight="1">
      <c r="A48" s="263" t="s">
        <v>440</v>
      </c>
      <c r="B48" s="192"/>
      <c r="C48" s="192"/>
      <c r="D48" s="192"/>
      <c r="E48" s="192"/>
      <c r="F48" s="192"/>
      <c r="G48" s="192"/>
      <c r="H48" s="192"/>
      <c r="I48" s="192"/>
      <c r="J48" s="192"/>
      <c r="K48" s="192"/>
      <c r="L48" s="192"/>
      <c r="M48" s="192"/>
      <c r="N48" s="192"/>
      <c r="O48" s="192"/>
      <c r="P48" s="192"/>
      <c r="Q48" s="192"/>
      <c r="R48" s="192"/>
      <c r="S48" s="264"/>
      <c r="T48" s="9"/>
      <c r="U48" s="9"/>
    </row>
    <row r="49" spans="1:21" ht="22.65" customHeight="1">
      <c r="A49" s="1" t="s">
        <v>368</v>
      </c>
      <c r="B49" s="152" t="s">
        <v>441</v>
      </c>
      <c r="C49" s="152"/>
      <c r="D49" s="152"/>
      <c r="E49" s="152" t="s">
        <v>442</v>
      </c>
      <c r="F49" s="152"/>
      <c r="G49" s="152"/>
      <c r="H49" s="152"/>
      <c r="I49" s="152" t="s">
        <v>443</v>
      </c>
      <c r="J49" s="152"/>
      <c r="K49" s="152"/>
      <c r="L49" s="152"/>
      <c r="M49" s="152" t="s">
        <v>444</v>
      </c>
      <c r="N49" s="152"/>
      <c r="O49" s="152" t="s">
        <v>445</v>
      </c>
      <c r="P49" s="152"/>
      <c r="Q49" s="152" t="s">
        <v>446</v>
      </c>
      <c r="R49" s="152"/>
      <c r="S49" s="153"/>
      <c r="T49" s="9"/>
      <c r="U49" s="9"/>
    </row>
    <row r="50" spans="1:21" ht="24" customHeight="1">
      <c r="A50" s="142">
        <v>1</v>
      </c>
      <c r="B50" s="265" t="s">
        <v>375</v>
      </c>
      <c r="C50" s="265"/>
      <c r="D50" s="265"/>
      <c r="E50" s="265" t="s">
        <v>447</v>
      </c>
      <c r="F50" s="265"/>
      <c r="G50" s="265"/>
      <c r="H50" s="265"/>
      <c r="I50" s="265" t="s">
        <v>448</v>
      </c>
      <c r="J50" s="265"/>
      <c r="K50" s="265"/>
      <c r="L50" s="265"/>
      <c r="M50" s="266">
        <v>90</v>
      </c>
      <c r="N50" s="266"/>
      <c r="O50" s="265" t="s">
        <v>449</v>
      </c>
      <c r="P50" s="265"/>
      <c r="Q50" s="265" t="s">
        <v>450</v>
      </c>
      <c r="R50" s="265"/>
      <c r="S50" s="267"/>
      <c r="T50" s="9"/>
      <c r="U50" s="9"/>
    </row>
    <row r="51" spans="1:21" ht="24" customHeight="1">
      <c r="A51" s="143">
        <v>2</v>
      </c>
      <c r="B51" s="268" t="s">
        <v>380</v>
      </c>
      <c r="C51" s="268"/>
      <c r="D51" s="268"/>
      <c r="E51" s="268" t="s">
        <v>451</v>
      </c>
      <c r="F51" s="268"/>
      <c r="G51" s="268"/>
      <c r="H51" s="268"/>
      <c r="I51" s="268" t="s">
        <v>452</v>
      </c>
      <c r="J51" s="268"/>
      <c r="K51" s="268"/>
      <c r="L51" s="268"/>
      <c r="M51" s="269">
        <v>220</v>
      </c>
      <c r="N51" s="269"/>
      <c r="O51" s="268" t="s">
        <v>453</v>
      </c>
      <c r="P51" s="268"/>
      <c r="Q51" s="268" t="s">
        <v>454</v>
      </c>
      <c r="R51" s="268"/>
      <c r="S51" s="270"/>
      <c r="T51" s="9"/>
      <c r="U51" s="9"/>
    </row>
    <row r="52" spans="1:21" ht="24" customHeight="1">
      <c r="A52" s="58">
        <v>3</v>
      </c>
      <c r="B52" s="180" t="s">
        <v>384</v>
      </c>
      <c r="C52" s="180"/>
      <c r="D52" s="180"/>
      <c r="E52" s="180" t="s">
        <v>455</v>
      </c>
      <c r="F52" s="180"/>
      <c r="G52" s="180"/>
      <c r="H52" s="180"/>
      <c r="I52" s="180" t="s">
        <v>456</v>
      </c>
      <c r="J52" s="180"/>
      <c r="K52" s="180"/>
      <c r="L52" s="180"/>
      <c r="M52" s="271">
        <v>160</v>
      </c>
      <c r="N52" s="271"/>
      <c r="O52" s="180" t="s">
        <v>457</v>
      </c>
      <c r="P52" s="180"/>
      <c r="Q52" s="180" t="s">
        <v>458</v>
      </c>
      <c r="R52" s="180"/>
      <c r="S52" s="181"/>
      <c r="T52" s="9"/>
      <c r="U52" s="9"/>
    </row>
    <row r="53" spans="1:21" ht="24" customHeight="1">
      <c r="A53" s="141">
        <v>4</v>
      </c>
      <c r="B53" s="272" t="s">
        <v>389</v>
      </c>
      <c r="C53" s="272"/>
      <c r="D53" s="272"/>
      <c r="E53" s="272" t="s">
        <v>459</v>
      </c>
      <c r="F53" s="272"/>
      <c r="G53" s="272"/>
      <c r="H53" s="272"/>
      <c r="I53" s="272" t="s">
        <v>460</v>
      </c>
      <c r="J53" s="272"/>
      <c r="K53" s="272"/>
      <c r="L53" s="272"/>
      <c r="M53" s="273">
        <v>30</v>
      </c>
      <c r="N53" s="273"/>
      <c r="O53" s="272" t="s">
        <v>461</v>
      </c>
      <c r="P53" s="272"/>
      <c r="Q53" s="272" t="s">
        <v>462</v>
      </c>
      <c r="R53" s="272"/>
      <c r="S53" s="274"/>
      <c r="T53" s="9"/>
      <c r="U53" s="9"/>
    </row>
    <row r="54" spans="1:21" ht="24" customHeight="1">
      <c r="A54" s="58">
        <v>5</v>
      </c>
      <c r="B54" s="180" t="s">
        <v>463</v>
      </c>
      <c r="C54" s="180"/>
      <c r="D54" s="180"/>
      <c r="E54" s="180" t="s">
        <v>464</v>
      </c>
      <c r="F54" s="180"/>
      <c r="G54" s="180"/>
      <c r="H54" s="180"/>
      <c r="I54" s="180" t="s">
        <v>465</v>
      </c>
      <c r="J54" s="180"/>
      <c r="K54" s="180"/>
      <c r="L54" s="180"/>
      <c r="M54" s="271">
        <v>100</v>
      </c>
      <c r="N54" s="271"/>
      <c r="O54" s="180" t="s">
        <v>466</v>
      </c>
      <c r="P54" s="180"/>
      <c r="Q54" s="180" t="s">
        <v>467</v>
      </c>
      <c r="R54" s="180"/>
      <c r="S54" s="181"/>
      <c r="T54" s="9"/>
      <c r="U54" s="9"/>
    </row>
    <row r="55" spans="1:21" ht="24" customHeight="1">
      <c r="A55" s="23" t="s">
        <v>117</v>
      </c>
      <c r="B55" s="275"/>
      <c r="C55" s="275"/>
      <c r="D55" s="275"/>
      <c r="E55" s="275"/>
      <c r="F55" s="275"/>
      <c r="G55" s="275"/>
      <c r="H55" s="275"/>
      <c r="I55" s="275"/>
      <c r="J55" s="275"/>
      <c r="K55" s="275"/>
      <c r="L55" s="275"/>
      <c r="M55" s="276">
        <v>600</v>
      </c>
      <c r="N55" s="276"/>
      <c r="O55" s="275"/>
      <c r="P55" s="275"/>
      <c r="Q55" s="275"/>
      <c r="R55" s="275"/>
      <c r="S55" s="277"/>
      <c r="T55" s="9"/>
      <c r="U55" s="9"/>
    </row>
    <row r="56" spans="1:21">
      <c r="A56" s="9"/>
      <c r="B56" s="9"/>
      <c r="C56" s="9"/>
      <c r="D56" s="9"/>
      <c r="E56" s="9"/>
      <c r="F56" s="9"/>
      <c r="G56" s="9"/>
      <c r="H56" s="9"/>
      <c r="I56" s="9"/>
      <c r="J56" s="9"/>
      <c r="K56" s="9"/>
      <c r="L56" s="9"/>
      <c r="M56" s="9"/>
      <c r="N56" s="9"/>
      <c r="O56" s="9"/>
      <c r="P56" s="9"/>
      <c r="Q56" s="9"/>
      <c r="R56" s="9"/>
      <c r="S56" s="9"/>
      <c r="T56" s="9"/>
      <c r="U56" s="9"/>
    </row>
    <row r="57" spans="1:21">
      <c r="A57" s="214" t="s">
        <v>468</v>
      </c>
      <c r="B57" s="215"/>
      <c r="C57" s="215"/>
      <c r="D57" s="215"/>
      <c r="E57" s="215"/>
      <c r="F57" s="215"/>
      <c r="G57" s="215"/>
      <c r="H57" s="215"/>
      <c r="I57" s="215"/>
      <c r="J57" s="215"/>
      <c r="K57" s="215"/>
      <c r="L57" s="215"/>
      <c r="M57" s="215"/>
      <c r="N57" s="215"/>
      <c r="O57" s="215"/>
      <c r="P57" s="215"/>
      <c r="Q57" s="215"/>
      <c r="R57" s="215"/>
      <c r="S57" s="216"/>
      <c r="T57" s="9"/>
      <c r="U57" s="9"/>
    </row>
    <row r="58" spans="1:21">
      <c r="A58" s="220"/>
      <c r="B58" s="221"/>
      <c r="C58" s="221"/>
      <c r="D58" s="221"/>
      <c r="E58" s="221"/>
      <c r="F58" s="221"/>
      <c r="G58" s="221"/>
      <c r="H58" s="221"/>
      <c r="I58" s="221"/>
      <c r="J58" s="221"/>
      <c r="K58" s="221"/>
      <c r="L58" s="221"/>
      <c r="M58" s="221"/>
      <c r="N58" s="221"/>
      <c r="O58" s="221"/>
      <c r="P58" s="221"/>
      <c r="Q58" s="221"/>
      <c r="R58" s="221"/>
      <c r="S58" s="222"/>
      <c r="T58" s="9"/>
      <c r="U58" s="9"/>
    </row>
    <row r="59" spans="1:21">
      <c r="A59" s="217"/>
      <c r="B59" s="218"/>
      <c r="C59" s="218"/>
      <c r="D59" s="218"/>
      <c r="E59" s="218"/>
      <c r="F59" s="218"/>
      <c r="G59" s="218"/>
      <c r="H59" s="218"/>
      <c r="I59" s="218"/>
      <c r="J59" s="218"/>
      <c r="K59" s="218"/>
      <c r="L59" s="218"/>
      <c r="M59" s="218"/>
      <c r="N59" s="218"/>
      <c r="O59" s="218"/>
      <c r="P59" s="218"/>
      <c r="Q59" s="218"/>
      <c r="R59" s="218"/>
      <c r="S59" s="219"/>
      <c r="T59" s="9"/>
      <c r="U59" s="9"/>
    </row>
    <row r="60" spans="1:21">
      <c r="A60" s="9"/>
      <c r="B60" s="9"/>
      <c r="C60" s="9"/>
      <c r="D60" s="9"/>
      <c r="E60" s="9"/>
      <c r="F60" s="9"/>
      <c r="G60" s="9"/>
      <c r="H60" s="9"/>
      <c r="I60" s="9"/>
      <c r="J60" s="9"/>
      <c r="K60" s="9"/>
      <c r="L60" s="9"/>
      <c r="M60" s="9"/>
      <c r="N60" s="9"/>
      <c r="O60" s="9"/>
      <c r="P60" s="9"/>
      <c r="Q60" s="9"/>
      <c r="R60" s="9"/>
      <c r="S60" s="9"/>
      <c r="T60" s="9"/>
      <c r="U60" s="9"/>
    </row>
    <row r="61" spans="1:21" ht="14" customHeight="1">
      <c r="A61" s="223" t="s">
        <v>469</v>
      </c>
      <c r="B61" s="223"/>
      <c r="C61" s="223"/>
      <c r="D61" s="223"/>
      <c r="E61" s="223"/>
      <c r="F61" s="223"/>
      <c r="G61" s="223"/>
      <c r="H61" s="223"/>
      <c r="I61" s="223"/>
      <c r="J61" s="223"/>
      <c r="K61" s="223"/>
      <c r="L61" s="223"/>
      <c r="M61" s="223"/>
      <c r="N61" s="223"/>
      <c r="O61" s="223"/>
      <c r="P61" s="223"/>
      <c r="Q61" s="223"/>
      <c r="R61" s="223"/>
      <c r="S61" s="223"/>
      <c r="T61" s="9"/>
      <c r="U61" s="9"/>
    </row>
    <row r="62" spans="1:21">
      <c r="A62" s="9"/>
      <c r="B62" s="9"/>
      <c r="C62" s="9"/>
      <c r="D62" s="9"/>
      <c r="E62" s="9"/>
      <c r="F62" s="9"/>
      <c r="G62" s="9"/>
      <c r="H62" s="9"/>
      <c r="I62" s="9"/>
      <c r="J62" s="9"/>
      <c r="K62" s="9"/>
      <c r="L62" s="9"/>
      <c r="M62" s="9"/>
      <c r="N62" s="9"/>
      <c r="O62" s="9"/>
      <c r="P62" s="9"/>
      <c r="Q62" s="9"/>
      <c r="R62" s="9"/>
      <c r="S62" s="9"/>
      <c r="T62" s="9"/>
      <c r="U62" s="9"/>
    </row>
    <row r="63" spans="1:21">
      <c r="A63" s="9"/>
      <c r="B63" s="9"/>
      <c r="C63" s="9"/>
      <c r="D63" s="9"/>
      <c r="E63" s="9"/>
      <c r="F63" s="9"/>
      <c r="G63" s="9"/>
      <c r="H63" s="9"/>
      <c r="I63" s="9"/>
      <c r="J63" s="9"/>
      <c r="K63" s="9"/>
      <c r="L63" s="9"/>
      <c r="M63" s="9"/>
      <c r="N63" s="9"/>
      <c r="O63" s="9"/>
      <c r="P63" s="9"/>
      <c r="Q63" s="9"/>
      <c r="R63" s="9"/>
      <c r="S63" s="9"/>
      <c r="T63" s="9"/>
      <c r="U63" s="9"/>
    </row>
    <row r="64" spans="1:21">
      <c r="A64" s="9"/>
      <c r="B64" s="9"/>
      <c r="C64" s="9"/>
      <c r="D64" s="9"/>
      <c r="E64" s="9"/>
      <c r="F64" s="9"/>
      <c r="G64" s="9"/>
      <c r="H64" s="9"/>
      <c r="I64" s="9"/>
      <c r="J64" s="9"/>
      <c r="K64" s="9"/>
      <c r="L64" s="9"/>
      <c r="M64" s="9"/>
      <c r="N64" s="9"/>
      <c r="O64" s="9"/>
      <c r="P64" s="9"/>
      <c r="Q64" s="9"/>
      <c r="R64" s="9"/>
      <c r="S64" s="9"/>
      <c r="T64" s="9"/>
      <c r="U64" s="9"/>
    </row>
    <row r="65" spans="1:21">
      <c r="A65" s="9"/>
      <c r="B65" s="9"/>
      <c r="C65" s="9"/>
      <c r="D65" s="9"/>
      <c r="E65" s="9"/>
      <c r="F65" s="9"/>
      <c r="G65" s="9"/>
      <c r="H65" s="9"/>
      <c r="I65" s="9"/>
      <c r="J65" s="9"/>
      <c r="K65" s="9"/>
      <c r="L65" s="9"/>
      <c r="M65" s="9"/>
      <c r="N65" s="9"/>
      <c r="O65" s="9"/>
      <c r="P65" s="9"/>
      <c r="Q65" s="9"/>
      <c r="R65" s="9"/>
      <c r="S65" s="9"/>
      <c r="T65" s="9"/>
      <c r="U65" s="9"/>
    </row>
    <row r="66" spans="1:21">
      <c r="A66" s="9"/>
      <c r="B66" s="9"/>
      <c r="C66" s="9"/>
      <c r="D66" s="9"/>
      <c r="E66" s="9"/>
      <c r="F66" s="9"/>
      <c r="G66" s="9"/>
      <c r="H66" s="9"/>
      <c r="I66" s="9"/>
      <c r="J66" s="9"/>
      <c r="K66" s="9"/>
      <c r="L66" s="9"/>
      <c r="M66" s="9"/>
      <c r="N66" s="9"/>
      <c r="O66" s="9"/>
      <c r="P66" s="9"/>
      <c r="Q66" s="9"/>
      <c r="R66" s="9"/>
      <c r="S66" s="9"/>
      <c r="T66" s="9"/>
      <c r="U66" s="9"/>
    </row>
    <row r="67" spans="1:21">
      <c r="A67" s="9"/>
      <c r="B67" s="9"/>
      <c r="C67" s="9"/>
      <c r="D67" s="9"/>
      <c r="E67" s="9"/>
      <c r="F67" s="9"/>
      <c r="G67" s="9"/>
      <c r="H67" s="9"/>
      <c r="I67" s="9"/>
      <c r="J67" s="9"/>
      <c r="K67" s="9"/>
      <c r="L67" s="9"/>
      <c r="M67" s="9"/>
      <c r="N67" s="9"/>
      <c r="O67" s="9"/>
      <c r="P67" s="9"/>
      <c r="Q67" s="9"/>
      <c r="R67" s="9"/>
      <c r="S67" s="9"/>
      <c r="T67" s="9"/>
      <c r="U67" s="9"/>
    </row>
    <row r="68" spans="1:21">
      <c r="A68" s="9"/>
      <c r="B68" s="9"/>
      <c r="C68" s="9"/>
      <c r="D68" s="9"/>
      <c r="E68" s="9"/>
      <c r="F68" s="9"/>
      <c r="G68" s="9"/>
      <c r="H68" s="9"/>
      <c r="I68" s="9"/>
      <c r="J68" s="9"/>
      <c r="K68" s="9"/>
      <c r="L68" s="9"/>
      <c r="M68" s="9"/>
      <c r="N68" s="9"/>
      <c r="O68" s="9"/>
      <c r="P68" s="9"/>
      <c r="Q68" s="9"/>
      <c r="R68" s="9"/>
      <c r="S68" s="9"/>
      <c r="T68" s="9"/>
      <c r="U68" s="9"/>
    </row>
    <row r="69" spans="1:21">
      <c r="A69" s="9"/>
      <c r="B69" s="9"/>
      <c r="C69" s="9"/>
      <c r="D69" s="9"/>
      <c r="E69" s="9"/>
      <c r="F69" s="9"/>
      <c r="G69" s="9"/>
      <c r="H69" s="9"/>
      <c r="I69" s="9"/>
      <c r="J69" s="9"/>
      <c r="K69" s="9"/>
      <c r="L69" s="9"/>
      <c r="M69" s="9"/>
      <c r="N69" s="9"/>
      <c r="O69" s="9"/>
      <c r="P69" s="9"/>
      <c r="Q69" s="9"/>
      <c r="R69" s="9"/>
      <c r="S69" s="9"/>
      <c r="T69" s="9"/>
      <c r="U69" s="9"/>
    </row>
    <row r="70" spans="1:21">
      <c r="A70" s="9"/>
      <c r="B70" s="9"/>
      <c r="C70" s="9"/>
      <c r="D70" s="9"/>
      <c r="E70" s="9"/>
      <c r="F70" s="9"/>
      <c r="G70" s="9"/>
      <c r="H70" s="9"/>
      <c r="I70" s="9"/>
      <c r="J70" s="9"/>
      <c r="K70" s="9"/>
      <c r="L70" s="9"/>
      <c r="M70" s="9"/>
      <c r="N70" s="9"/>
      <c r="O70" s="9"/>
      <c r="P70" s="9"/>
      <c r="Q70" s="9"/>
      <c r="R70" s="9"/>
      <c r="S70" s="9"/>
      <c r="T70" s="9"/>
      <c r="U70" s="9"/>
    </row>
  </sheetData>
  <mergeCells count="83">
    <mergeCell ref="A57:S59"/>
    <mergeCell ref="A61:S61"/>
    <mergeCell ref="Q54:S54"/>
    <mergeCell ref="B55:D55"/>
    <mergeCell ref="E55:H55"/>
    <mergeCell ref="I55:L55"/>
    <mergeCell ref="M55:N55"/>
    <mergeCell ref="O55:P55"/>
    <mergeCell ref="Q55:S55"/>
    <mergeCell ref="B54:D54"/>
    <mergeCell ref="E54:H54"/>
    <mergeCell ref="I54:L54"/>
    <mergeCell ref="M54:N54"/>
    <mergeCell ref="O54:P54"/>
    <mergeCell ref="Q52:S52"/>
    <mergeCell ref="B53:D53"/>
    <mergeCell ref="E53:H53"/>
    <mergeCell ref="I53:L53"/>
    <mergeCell ref="M53:N53"/>
    <mergeCell ref="O53:P53"/>
    <mergeCell ref="Q53:S53"/>
    <mergeCell ref="B52:D52"/>
    <mergeCell ref="E52:H52"/>
    <mergeCell ref="I52:L52"/>
    <mergeCell ref="M52:N52"/>
    <mergeCell ref="O52:P52"/>
    <mergeCell ref="Q50:S50"/>
    <mergeCell ref="B51:D51"/>
    <mergeCell ref="E51:H51"/>
    <mergeCell ref="I51:L51"/>
    <mergeCell ref="M51:N51"/>
    <mergeCell ref="O51:P51"/>
    <mergeCell ref="Q51:S51"/>
    <mergeCell ref="B50:D50"/>
    <mergeCell ref="E50:H50"/>
    <mergeCell ref="I50:L50"/>
    <mergeCell ref="M50:N50"/>
    <mergeCell ref="O50:P50"/>
    <mergeCell ref="A48:S48"/>
    <mergeCell ref="B49:D49"/>
    <mergeCell ref="E49:H49"/>
    <mergeCell ref="I49:L49"/>
    <mergeCell ref="M49:N49"/>
    <mergeCell ref="O49:P49"/>
    <mergeCell ref="Q49:S49"/>
    <mergeCell ref="A37:B37"/>
    <mergeCell ref="C37:E37"/>
    <mergeCell ref="F37:H37"/>
    <mergeCell ref="A38:B38"/>
    <mergeCell ref="C38:E38"/>
    <mergeCell ref="F38:H38"/>
    <mergeCell ref="A35:B35"/>
    <mergeCell ref="C35:E35"/>
    <mergeCell ref="F35:H35"/>
    <mergeCell ref="A36:B36"/>
    <mergeCell ref="C36:E36"/>
    <mergeCell ref="F36:H36"/>
    <mergeCell ref="A33:B33"/>
    <mergeCell ref="C33:E33"/>
    <mergeCell ref="F33:H33"/>
    <mergeCell ref="A34:B34"/>
    <mergeCell ref="C34:E34"/>
    <mergeCell ref="F34:H34"/>
    <mergeCell ref="A13:H13"/>
    <mergeCell ref="A22:H22"/>
    <mergeCell ref="A31:H31"/>
    <mergeCell ref="A32:B32"/>
    <mergeCell ref="C32:E32"/>
    <mergeCell ref="F32:H32"/>
    <mergeCell ref="A6:S6"/>
    <mergeCell ref="A8:D8"/>
    <mergeCell ref="A9:D11"/>
    <mergeCell ref="F8:I8"/>
    <mergeCell ref="F9:I11"/>
    <mergeCell ref="K8:N8"/>
    <mergeCell ref="K9:N11"/>
    <mergeCell ref="P8:S8"/>
    <mergeCell ref="P9:S11"/>
    <mergeCell ref="A1:S1"/>
    <mergeCell ref="A2:S2"/>
    <mergeCell ref="A3:I3"/>
    <mergeCell ref="J3:S3"/>
    <mergeCell ref="A5:S5"/>
  </mergeCells>
  <conditionalFormatting sqref="B15:C19">
    <cfRule type="colorScale" priority="1">
      <colorScale>
        <cfvo type="min"/>
        <cfvo type="percentile" val="50"/>
        <cfvo type="max"/>
        <color rgb="FFDFF1E8"/>
        <color rgb="FFFCECCB"/>
        <color rgb="FFF7DEDE"/>
      </colorScale>
    </cfRule>
  </conditionalFormatting>
  <conditionalFormatting sqref="D15:D19">
    <cfRule type="expression" dxfId="1" priority="2">
      <formula>D15&gt;0</formula>
    </cfRule>
    <cfRule type="expression" dxfId="0" priority="3">
      <formula>D15&lt;0</formula>
    </cfRule>
  </conditionalFormatting>
  <conditionalFormatting sqref="G15:G19">
    <cfRule type="dataBar" priority="4">
      <dataBar>
        <cfvo type="min"/>
        <cfvo type="max"/>
        <color rgb="FF0F6B78"/>
      </dataBar>
    </cfRule>
  </conditionalFormatting>
  <conditionalFormatting sqref="B24:C28">
    <cfRule type="colorScale" priority="5">
      <colorScale>
        <cfvo type="min"/>
        <cfvo type="percentile" val="50"/>
        <cfvo type="max"/>
        <color rgb="FFDFF1E8"/>
        <color rgb="FFFCECCB"/>
        <color rgb="FFF7DEDE"/>
      </colorScale>
    </cfRule>
  </conditionalFormatting>
  <conditionalFormatting sqref="G15:G19">
    <cfRule type="dataBar" priority="6">
      <dataBar>
        <cfvo type="min"/>
        <cfvo type="max"/>
        <color rgb="FF0F6B78"/>
      </dataBar>
      <extLst>
        <ext xmlns:x14="http://schemas.microsoft.com/office/spreadsheetml/2009/9/main" uri="{B025F937-C7B1-47D3-B67F-A62EFF666E3E}">
          <x14:id>{82C151B9-5DDD-163D-32FA-6DD0DB48E556}</x14:id>
        </ext>
      </extLst>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dataBar" id="{82C151B9-5DDD-163D-32FA-6DD0DB48E556}">
            <x14:dataBar>
              <x14:cfvo type="min"/>
              <x14:cfvo type="max"/>
              <x14:negativeFillColor auto="1"/>
              <x14:axisColor auto="1"/>
            </x14:dataBar>
          </x14:cfRule>
          <xm:sqref>G15:G19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5</vt:i4>
      </vt:variant>
    </vt:vector>
  </HeadingPairs>
  <TitlesOfParts>
    <vt:vector size="5" baseType="lpstr">
      <vt:lpstr>00_Read_Me</vt:lpstr>
      <vt:lpstr>01_Business_Case</vt:lpstr>
      <vt:lpstr>02_Five_Forces_Template</vt:lpstr>
      <vt:lpstr>03_Worked_Example</vt:lpstr>
      <vt:lpstr>04_Executive_Dashboard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2026-07-19T02:57:49Z</dcterms:modified>
</cp:coreProperties>
</file>