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200" windowHeight="6470" firstSheet="1" activeTab="4"/>
  </bookViews>
  <sheets>
    <sheet name="00_Read_Me" sheetId="1" r:id="rId1"/>
    <sheet name="01_Business_Case" sheetId="2" r:id="rId2"/>
    <sheet name="02_7S_Template" sheetId="3" r:id="rId3"/>
    <sheet name="03_Worked_Example" sheetId="4" r:id="rId4"/>
    <sheet name="04_Executive_Dashboard" sheetId="5" r:id="rId5"/>
  </sheets>
  <calcPr calcId="162913"/>
</workbook>
</file>

<file path=xl/calcChain.xml><?xml version="1.0" encoding="utf-8"?>
<calcChain xmlns="http://schemas.openxmlformats.org/spreadsheetml/2006/main">
  <c r="F21" i="5" l="1"/>
  <c r="E21" i="5"/>
  <c r="C21" i="5"/>
  <c r="F20" i="5"/>
  <c r="E20" i="5"/>
  <c r="C20" i="5"/>
  <c r="F19" i="5"/>
  <c r="E19" i="5"/>
  <c r="C19" i="5"/>
  <c r="F18" i="5"/>
  <c r="E18" i="5"/>
  <c r="F17" i="5"/>
  <c r="E17" i="5"/>
  <c r="C17" i="5"/>
  <c r="F16" i="5"/>
  <c r="E16" i="5"/>
  <c r="C16" i="5"/>
  <c r="F15" i="5"/>
  <c r="E15" i="5"/>
  <c r="C15" i="5"/>
  <c r="I40" i="4"/>
  <c r="G40" i="4"/>
  <c r="I39" i="4"/>
  <c r="G39" i="4"/>
  <c r="I38" i="4"/>
  <c r="G38" i="4"/>
  <c r="I37" i="4"/>
  <c r="G37" i="4"/>
  <c r="I36" i="4"/>
  <c r="G36" i="4"/>
  <c r="I35" i="4"/>
  <c r="G35" i="4"/>
  <c r="I34" i="4"/>
  <c r="G34" i="4"/>
  <c r="R18" i="4" s="1"/>
  <c r="I33" i="4"/>
  <c r="G33" i="4"/>
  <c r="I32" i="4"/>
  <c r="G32" i="4"/>
  <c r="I31" i="4"/>
  <c r="G31" i="4"/>
  <c r="I30" i="4"/>
  <c r="G30" i="4"/>
  <c r="R17" i="4" s="1"/>
  <c r="I29" i="4"/>
  <c r="G29" i="4"/>
  <c r="I28" i="4"/>
  <c r="G28" i="4"/>
  <c r="I27" i="4"/>
  <c r="G27" i="4"/>
  <c r="I26" i="4"/>
  <c r="G26" i="4"/>
  <c r="R16" i="4" s="1"/>
  <c r="I25" i="4"/>
  <c r="G25" i="4"/>
  <c r="I24" i="4"/>
  <c r="G24" i="4"/>
  <c r="I23" i="4"/>
  <c r="G23" i="4"/>
  <c r="I22" i="4"/>
  <c r="G22" i="4"/>
  <c r="I21" i="4"/>
  <c r="G21" i="4"/>
  <c r="I20" i="4"/>
  <c r="G20" i="4"/>
  <c r="R14" i="4" s="1"/>
  <c r="S19" i="4"/>
  <c r="L20" i="5" s="1"/>
  <c r="R19" i="4"/>
  <c r="B21" i="5" s="1"/>
  <c r="Q19" i="4"/>
  <c r="I19" i="4"/>
  <c r="G19" i="4"/>
  <c r="S18" i="4"/>
  <c r="T18" i="4" s="1"/>
  <c r="Q18" i="4"/>
  <c r="I18" i="4"/>
  <c r="G18" i="4"/>
  <c r="S17" i="4"/>
  <c r="L18" i="5" s="1"/>
  <c r="Q17" i="4"/>
  <c r="I17" i="4"/>
  <c r="G17" i="4"/>
  <c r="S16" i="4"/>
  <c r="T16" i="4" s="1"/>
  <c r="Q16" i="4"/>
  <c r="I16" i="4"/>
  <c r="G16" i="4"/>
  <c r="S15" i="4"/>
  <c r="L16" i="5" s="1"/>
  <c r="R15" i="4"/>
  <c r="B17" i="5" s="1"/>
  <c r="Q15" i="4"/>
  <c r="I15" i="4"/>
  <c r="G15" i="4"/>
  <c r="S14" i="4"/>
  <c r="Q14" i="4"/>
  <c r="I14" i="4"/>
  <c r="G14" i="4"/>
  <c r="S13" i="4"/>
  <c r="F9" i="5" s="1"/>
  <c r="Q13" i="4"/>
  <c r="I13" i="4"/>
  <c r="G13" i="4"/>
  <c r="R13" i="4" s="1"/>
  <c r="I40" i="3"/>
  <c r="G40" i="3"/>
  <c r="I39" i="3"/>
  <c r="G39" i="3"/>
  <c r="I38" i="3"/>
  <c r="G38" i="3"/>
  <c r="I37" i="3"/>
  <c r="G37" i="3"/>
  <c r="I36" i="3"/>
  <c r="G36" i="3"/>
  <c r="I35" i="3"/>
  <c r="G35" i="3"/>
  <c r="I34" i="3"/>
  <c r="G34" i="3"/>
  <c r="I33" i="3"/>
  <c r="G33" i="3"/>
  <c r="I32" i="3"/>
  <c r="G32" i="3"/>
  <c r="I31" i="3"/>
  <c r="G31" i="3"/>
  <c r="I30" i="3"/>
  <c r="G30" i="3"/>
  <c r="I29" i="3"/>
  <c r="G29" i="3"/>
  <c r="I28" i="3"/>
  <c r="G28" i="3"/>
  <c r="I27" i="3"/>
  <c r="G27" i="3"/>
  <c r="I26" i="3"/>
  <c r="G26" i="3"/>
  <c r="I25" i="3"/>
  <c r="G25" i="3"/>
  <c r="I24" i="3"/>
  <c r="G24" i="3"/>
  <c r="I23" i="3"/>
  <c r="G23" i="3"/>
  <c r="I22" i="3"/>
  <c r="G22" i="3"/>
  <c r="I21" i="3"/>
  <c r="G21" i="3"/>
  <c r="I20" i="3"/>
  <c r="G20" i="3"/>
  <c r="S19" i="3"/>
  <c r="R19" i="3"/>
  <c r="T19" i="3" s="1"/>
  <c r="W19" i="3" s="1"/>
  <c r="Q19" i="3"/>
  <c r="I19" i="3"/>
  <c r="G19" i="3"/>
  <c r="T18" i="3"/>
  <c r="W18" i="3" s="1"/>
  <c r="S18" i="3"/>
  <c r="R18" i="3"/>
  <c r="Q18" i="3"/>
  <c r="I18" i="3"/>
  <c r="G18" i="3"/>
  <c r="S17" i="3"/>
  <c r="T17" i="3" s="1"/>
  <c r="W17" i="3" s="1"/>
  <c r="R17" i="3"/>
  <c r="Q17" i="3"/>
  <c r="I17" i="3"/>
  <c r="G17" i="3"/>
  <c r="S16" i="3"/>
  <c r="R16" i="3"/>
  <c r="T16" i="3" s="1"/>
  <c r="W16" i="3" s="1"/>
  <c r="Q16" i="3"/>
  <c r="I16" i="3"/>
  <c r="G16" i="3"/>
  <c r="S15" i="3"/>
  <c r="R15" i="3"/>
  <c r="T15" i="3" s="1"/>
  <c r="W15" i="3" s="1"/>
  <c r="Q15" i="3"/>
  <c r="I15" i="3"/>
  <c r="G15" i="3"/>
  <c r="T14" i="3"/>
  <c r="W14" i="3" s="1"/>
  <c r="S14" i="3"/>
  <c r="R14" i="3"/>
  <c r="Q14" i="3"/>
  <c r="I14" i="3"/>
  <c r="G14" i="3"/>
  <c r="S13" i="3"/>
  <c r="T13" i="3" s="1"/>
  <c r="W13" i="3" s="1"/>
  <c r="R13" i="3"/>
  <c r="Q13" i="3"/>
  <c r="I13" i="3"/>
  <c r="G13" i="3"/>
  <c r="J33" i="2"/>
  <c r="J32" i="2"/>
  <c r="J31" i="2"/>
  <c r="J30" i="2"/>
  <c r="E30" i="2"/>
  <c r="J29" i="2"/>
  <c r="E29" i="2"/>
  <c r="J28" i="2"/>
  <c r="E28" i="2"/>
  <c r="J27" i="2"/>
  <c r="E27" i="2"/>
  <c r="E31" i="2" s="1"/>
  <c r="B15" i="5" l="1"/>
  <c r="T13" i="4"/>
  <c r="A9" i="5"/>
  <c r="K14" i="5"/>
  <c r="W16" i="4"/>
  <c r="D18" i="5"/>
  <c r="D20" i="5"/>
  <c r="W18" i="4"/>
  <c r="B16" i="5"/>
  <c r="K15" i="5"/>
  <c r="B18" i="5"/>
  <c r="K17" i="5"/>
  <c r="B19" i="5"/>
  <c r="K18" i="5"/>
  <c r="T17" i="4"/>
  <c r="B20" i="5"/>
  <c r="K19" i="5"/>
  <c r="T14" i="4"/>
  <c r="K20" i="5"/>
  <c r="T15" i="4"/>
  <c r="T19" i="4"/>
  <c r="L14" i="5"/>
  <c r="L15" i="5"/>
  <c r="L17" i="5"/>
  <c r="L19" i="5"/>
  <c r="C18" i="5"/>
  <c r="K16" i="5"/>
  <c r="K47" i="5" l="1"/>
  <c r="G20" i="5"/>
  <c r="W14" i="4"/>
  <c r="D16" i="5"/>
  <c r="D15" i="5"/>
  <c r="W13" i="4"/>
  <c r="K9" i="5"/>
  <c r="W15" i="4"/>
  <c r="D17" i="5"/>
  <c r="W17" i="4"/>
  <c r="D19" i="5"/>
  <c r="W19" i="4"/>
  <c r="D21" i="5"/>
  <c r="G18" i="5"/>
  <c r="K45" i="5"/>
  <c r="K48" i="5" l="1"/>
  <c r="G21" i="5"/>
  <c r="K43" i="5"/>
  <c r="G16" i="5"/>
  <c r="K44" i="5"/>
  <c r="G17" i="5"/>
  <c r="K46" i="5"/>
  <c r="G19" i="5"/>
  <c r="K42" i="5"/>
  <c r="G15" i="5"/>
</calcChain>
</file>

<file path=xl/sharedStrings.xml><?xml version="1.0" encoding="utf-8"?>
<sst xmlns="http://schemas.openxmlformats.org/spreadsheetml/2006/main" count="761" uniqueCount="455">
  <si>
    <t>ENTERPRISE TOOLKITS  |  ORGANIZATION &amp; TRANSFORMATION</t>
  </si>
  <si>
    <t>MCKINSEY 7S ALIGNMENT ANALYSIS TOOLKIT</t>
  </si>
  <si>
    <t>Source: https://enterprsie-toolkits.org</t>
  </si>
  <si>
    <t>Document ID: ETK-ORG-7S-2020-01  |  Version 1.0  |  Issued: 15 October 2020</t>
  </si>
  <si>
    <t>Board &amp; Executive Committee Edition</t>
  </si>
  <si>
    <t>A structured diagnostic to test whether strategy, organization, capabilities and culture are aligned to deliver business performance</t>
  </si>
  <si>
    <t>1. TOOLKIT PURPOSE</t>
  </si>
  <si>
    <t>This workbook helps Boards and Executive Committees assess enterprise alignment using the 7S framework: Strategy, Structure, Systems, Shared Values, Style, Staff and Skills. It translates qualitative organizational observations into transparent maturity scores, identifies the largest alignment gaps, and converts the diagnosis into a sequenced transformation agenda.</t>
  </si>
  <si>
    <t>2. WORKBOOK CONTENTS</t>
  </si>
  <si>
    <t>Sheet</t>
  </si>
  <si>
    <t>Purpose</t>
  </si>
  <si>
    <t>Primary Output</t>
  </si>
  <si>
    <t>01_Business_Case</t>
  </si>
  <si>
    <t>Fictional global enterprise context and internally consistent FY2020 operating data.</t>
  </si>
  <si>
    <t>Case facts and transformation questions.</t>
  </si>
  <si>
    <t>02_7S_Template</t>
  </si>
  <si>
    <t>Reusable diagnostic template with scoring logic, validation and management guidance.</t>
  </si>
  <si>
    <t>7S maturity, gap and priority scores.</t>
  </si>
  <si>
    <t>03_Worked_Example</t>
  </si>
  <si>
    <t>Completed 7S assessment using the fictional business case.</t>
  </si>
  <si>
    <t>Evidence-based example and action agenda.</t>
  </si>
  <si>
    <t>04_Executive_Dashboard</t>
  </si>
  <si>
    <t>Board-level synthesis of organizational alignment and transformation priorities.</t>
  </si>
  <si>
    <t>Executive decision dashboard.</t>
  </si>
  <si>
    <t>Scoring convention</t>
  </si>
  <si>
    <t>1 = fragmented / materially misaligned; 5 = leading practice / fully aligned.</t>
  </si>
  <si>
    <t>Higher maturity is favorable; larger gaps require action.</t>
  </si>
  <si>
    <t>3. ANALYTICAL METHOD</t>
  </si>
  <si>
    <t>Step</t>
  </si>
  <si>
    <t>Method</t>
  </si>
  <si>
    <t>Executive interpretation</t>
  </si>
  <si>
    <t>1</t>
  </si>
  <si>
    <t>Define the strategic ambition and the business outcomes the organization must deliver.</t>
  </si>
  <si>
    <t>7S alignment is assessed against a specific strategy, not an abstract best practice.</t>
  </si>
  <si>
    <t>2</t>
  </si>
  <si>
    <t>Score four diagnostic themes within each of the seven elements using factual evidence.</t>
  </si>
  <si>
    <t>Scores should reflect actual operating behavior, not formal policies.</t>
  </si>
  <si>
    <t>3</t>
  </si>
  <si>
    <t>Assign driver weights totaling 100% within each element.</t>
  </si>
  <si>
    <t>Weights reflect relative importance to the transformation thesis.</t>
  </si>
  <si>
    <t>4</t>
  </si>
  <si>
    <t>Set a target-state score and calculate the weighted maturity gap.</t>
  </si>
  <si>
    <t>The gap quantifies the organizational distance to the required state.</t>
  </si>
  <si>
    <t>5</t>
  </si>
  <si>
    <t>Rate Business Impact, Urgency and Evidence Confidence from 1 to 5.</t>
  </si>
  <si>
    <t>These factors prevent low-value gaps from crowding out enterprise-critical issues.</t>
  </si>
  <si>
    <t>6</t>
  </si>
  <si>
    <t>Calculate Priority Index = Gap / 4 × Impact / 5 × Urgency / 5 × Confidence / 5 × 100.</t>
  </si>
  <si>
    <t>Use the index to sequence transformation investments and governance attention.</t>
  </si>
  <si>
    <t>4. 7S FRAMEWORK AT A GLANCE</t>
  </si>
  <si>
    <t>Element</t>
  </si>
  <si>
    <t>Core question</t>
  </si>
  <si>
    <t>Typical evidence</t>
  </si>
  <si>
    <t>Strategy</t>
  </si>
  <si>
    <t>Are choices clear, differentiated and adequately resourced?</t>
  </si>
  <si>
    <t>Strategic priorities, portfolio allocation, growth thesis, customer value proposition.</t>
  </si>
  <si>
    <t>Structure</t>
  </si>
  <si>
    <t>Does the operating model enable accountability, speed and collaboration?</t>
  </si>
  <si>
    <t>Decision rights, spans and layers, matrix complexity, governance forums.</t>
  </si>
  <si>
    <t>Systems</t>
  </si>
  <si>
    <t>Do processes, data, incentives and management routines reinforce the strategy?</t>
  </si>
  <si>
    <t>Planning, ERP/data landscape, KPIs, rewards, operating cadence.</t>
  </si>
  <si>
    <t>Shared Values</t>
  </si>
  <si>
    <t>What beliefs actually guide trade-offs and behavior?</t>
  </si>
  <si>
    <t>Purpose, accountability norms, customer orientation, innovation mindset.</t>
  </si>
  <si>
    <t>Style</t>
  </si>
  <si>
    <t>How do leaders make decisions, communicate and role-model behavior?</t>
  </si>
  <si>
    <t>Leadership routines, empowerment, escalation, fact-based decision making.</t>
  </si>
  <si>
    <t>Staff</t>
  </si>
  <si>
    <t>Is the workforce portfolio fit for the strategic ambition?</t>
  </si>
  <si>
    <t>Critical roles, capacity, deployment, diversity, retention, succession.</t>
  </si>
  <si>
    <t>Skills</t>
  </si>
  <si>
    <t>Does the enterprise possess differentiated capabilities at sufficient scale?</t>
  </si>
  <si>
    <t>Digital, commercial, operational, software, change and leadership capabilities.</t>
  </si>
  <si>
    <t>5. GOVERNANCE AND USE</t>
  </si>
  <si>
    <t>All company, market and employee data in this workbook are fictional, internally consistent and designed solely for executive training and organization-design analysis. The model date is FY2020. Replace the case data with verified internal and external evidence before using the output for restructuring, workforce or investment decisions. Refresh the diagnosis after major acquisitions, leadership changes, operating-model redesigns or strategy resets.</t>
  </si>
  <si>
    <t>Enterprise Toolkits  |  support@enterprsie-toolkits.org  |  © 2020  |  Confidential and Proprietary  |  Page 1 of 5</t>
  </si>
  <si>
    <t>BUSINESS CASE  |  MERIDIAN HEALTHTECH GROUP</t>
  </si>
  <si>
    <t>Global Medical Technology &amp; Connected Care | FY2020 Organization Review</t>
  </si>
  <si>
    <t>Fictional case: a profitable global enterprise whose strategy has moved faster than its organization</t>
  </si>
  <si>
    <t>1. COMPANY SNAPSHOT</t>
  </si>
  <si>
    <t>Headquarters</t>
  </si>
  <si>
    <t>Amsterdam, Netherlands</t>
  </si>
  <si>
    <t>FY2020 Revenue</t>
  </si>
  <si>
    <t>Employees</t>
  </si>
  <si>
    <t>Countries</t>
  </si>
  <si>
    <t>Business groups</t>
  </si>
  <si>
    <t>Manufacturing sites</t>
  </si>
  <si>
    <t>R&amp;D centers</t>
  </si>
  <si>
    <t>Active products</t>
  </si>
  <si>
    <t>EBITDA</t>
  </si>
  <si>
    <t>EBITDA margin</t>
  </si>
  <si>
    <t>EBIT</t>
  </si>
  <si>
    <t>EBIT margin</t>
  </si>
  <si>
    <t>Free cash flow</t>
  </si>
  <si>
    <t>R&amp;D / Revenue</t>
  </si>
  <si>
    <t>Top 10 customer concentration</t>
  </si>
  <si>
    <t>Recurring revenue</t>
  </si>
  <si>
    <t>Women in senior leadership</t>
  </si>
  <si>
    <t>Employee engagement</t>
  </si>
  <si>
    <t>Digital-talent attrition</t>
  </si>
  <si>
    <t>Internal fill rate</t>
  </si>
  <si>
    <t>Board review date</t>
  </si>
  <si>
    <t>Transformation horizon</t>
  </si>
  <si>
    <t>2021–2023</t>
  </si>
  <si>
    <t>Strategic investment envelope</t>
  </si>
  <si>
    <t>Confidentiality</t>
  </si>
  <si>
    <t>Board use only</t>
  </si>
  <si>
    <t>2. SITUATION NARRATIVE</t>
  </si>
  <si>
    <t>Meridian HealthTech Group (MHG) develops diagnostic platforms, patient-monitoring devices, consumables and connected-care software. Between 2016 and 2020, the company completed six acquisitions and expanded from hardware-led products into subscription software and remote-care services. The Board approved a new strategy to increase recurring and digital revenue, accelerate integrated solutions, and raise EBIT margin. However, the operating model still reflects a decentralized product company. Business groups optimize their own P&amp;Ls, digital teams use different architectures, enterprise data are fragmented across 17 ERP instances, and customer ownership is contested between countries, business groups and the global digital unit. The result is strong market demand but inconsistent execution, slow decisions and capability shortages.</t>
  </si>
  <si>
    <t>The Board must determine which organizational misalignments are preventing the strategy from translating into growth, margin improvement and reliable execution, and how to allocate an USD 850 million transformation envelope through 2023.</t>
  </si>
  <si>
    <t>3. FINANCIAL AND PORTFOLIO BASELINE</t>
  </si>
  <si>
    <t>Business group</t>
  </si>
  <si>
    <t>Revenue</t>
  </si>
  <si>
    <t>Revenue mix</t>
  </si>
  <si>
    <t>EBIT contribution</t>
  </si>
  <si>
    <t>Performance indicator</t>
  </si>
  <si>
    <t>FY2020</t>
  </si>
  <si>
    <t>FY2023 ambition</t>
  </si>
  <si>
    <t>Gap</t>
  </si>
  <si>
    <t>Unit</t>
  </si>
  <si>
    <t>Management implication</t>
  </si>
  <si>
    <t>Diagnostic Platforms</t>
  </si>
  <si>
    <t>% of revenue</t>
  </si>
  <si>
    <t>Requires cross-business solutions and new commercial capabilities.</t>
  </si>
  <si>
    <t>Patient Monitoring</t>
  </si>
  <si>
    <t>%</t>
  </si>
  <si>
    <t>Execution and portfolio discipline must improve.</t>
  </si>
  <si>
    <t>Consumables &amp; Services</t>
  </si>
  <si>
    <t>On-time delivery</t>
  </si>
  <si>
    <t>Common operating system and end-to-end accountability required.</t>
  </si>
  <si>
    <t>Digital Care Solutions</t>
  </si>
  <si>
    <t>Transformation initiatives on plan</t>
  </si>
  <si>
    <t>Governance and delivery capability are inadequate.</t>
  </si>
  <si>
    <t>Total</t>
  </si>
  <si>
    <t>Enterprise data quality</t>
  </si>
  <si>
    <t>Fragmented systems constrain analytics and automation.</t>
  </si>
  <si>
    <t>index</t>
  </si>
  <si>
    <t>Leadership consistency and career pathways require attention.</t>
  </si>
  <si>
    <t>Critical capability base is shrinking.</t>
  </si>
  <si>
    <t>4. ORGANIZATIONAL EVIDENCE FOR THE 7S DIAGNOSIS</t>
  </si>
  <si>
    <t>Area</t>
  </si>
  <si>
    <t>Evidence metric</t>
  </si>
  <si>
    <t>FY2020 value</t>
  </si>
  <si>
    <t>Direction</t>
  </si>
  <si>
    <t>Interpretation</t>
  </si>
  <si>
    <t>Capital linked to enterprise priorities</t>
  </si>
  <si>
    <t>Adverse</t>
  </si>
  <si>
    <t>Resource allocation remains dominated by business-group negotiations.</t>
  </si>
  <si>
    <t>Employees able to name top three priorities</t>
  </si>
  <si>
    <t>Strategic intent is understood unevenly across the enterprise.</t>
  </si>
  <si>
    <t>Revenue from integrated solutions</t>
  </si>
  <si>
    <t>The strategy depends on cross-business solutions that remain subscale.</t>
  </si>
  <si>
    <t>Management layers CEO to frontline</t>
  </si>
  <si>
    <t>layers</t>
  </si>
  <si>
    <t>Multiple layers slow information and dilute accountability.</t>
  </si>
  <si>
    <t>Decisions requiring &gt;3 governance forums</t>
  </si>
  <si>
    <t>Matrix complexity slows execution and blurs accountability.</t>
  </si>
  <si>
    <t>KPIs shared across business groups</t>
  </si>
  <si>
    <t>Local optimization outweighs enterprise outcomes.</t>
  </si>
  <si>
    <t>Median decision cycle</t>
  </si>
  <si>
    <t>days</t>
  </si>
  <si>
    <t>Strategic and customer decisions are slower than required.</t>
  </si>
  <si>
    <t>Employees identifying with patient purpose</t>
  </si>
  <si>
    <t>Purpose is a strong asset on which to build the transformation.</t>
  </si>
  <si>
    <t>ERP instances</t>
  </si>
  <si>
    <t>systems</t>
  </si>
  <si>
    <t>Fragmentation increases cost and reduces data reliability.</t>
  </si>
  <si>
    <t>Decisions supported by common fact base</t>
  </si>
  <si>
    <t>Data fragmentation reinforces opinion-based escalation.</t>
  </si>
  <si>
    <t>Program governance and delivery systems are inconsistent.</t>
  </si>
  <si>
    <t>Internal fill rate for critical roles</t>
  </si>
  <si>
    <t>Mobility and succession pipelines are weak.</t>
  </si>
  <si>
    <t>Employees believing accountability is rewarded</t>
  </si>
  <si>
    <t>Stated values are not consistently reinforced.</t>
  </si>
  <si>
    <t>Attrition is materially above the enterprise average of 9%.</t>
  </si>
  <si>
    <t>Leaders rated effective at empowerment</t>
  </si>
  <si>
    <t>Escalation and consensus dominate decision making.</t>
  </si>
  <si>
    <t>Enterprise product managers certified</t>
  </si>
  <si>
    <t>Product management capability is insufficient for platform growth.</t>
  </si>
  <si>
    <t>Critical digital roles vacant &gt;90 days</t>
  </si>
  <si>
    <t>Workforce planning does not match the strategy.</t>
  </si>
  <si>
    <t>Change leaders with repeated transformation experience</t>
  </si>
  <si>
    <t>Transformation delivery capability is scarce.</t>
  </si>
  <si>
    <t>Priority digital roles at proficiency standard</t>
  </si>
  <si>
    <t>Capability scale is materially below strategic need.</t>
  </si>
  <si>
    <t>5. BOARD DECISION QUESTION</t>
  </si>
  <si>
    <t>Which 7S elements are most misaligned with MHG's connected-care strategy, what evidence supports the diagnosis, and which enterprise interventions should receive priority within the USD 850 million transformation envelope? The Board expects a quantified baseline, target state, accountable owners and 12–36 month outcome measures.</t>
  </si>
  <si>
    <t>Enterprise Toolkits  |  support@enterprsie-toolkits.org  |  © 2020  |  Confidential and Proprietary  |  Page 2 of 5</t>
  </si>
  <si>
    <t>7S ALIGNMENT ANALYSIS TEMPLATE</t>
  </si>
  <si>
    <t>Reusable executive template | Complete the yellow cells; formulas and visual indicators update automatically</t>
  </si>
  <si>
    <t>Scoring: 1 = fragmented / materially misaligned; 3 = partially aligned; 5 = leading / fully aligned to the strategic ambition. Driver weights must total 100% within each element. Complete yellow cells with factual evidence and management implications.</t>
  </si>
  <si>
    <t>DRIVER-LEVEL DIAGNOSTIC</t>
  </si>
  <si>
    <t>ELEMENT-LEVEL SYNTHESIS</t>
  </si>
  <si>
    <t>7S Element</t>
  </si>
  <si>
    <t>Diagnostic Theme</t>
  </si>
  <si>
    <t>Diagnostic Question</t>
  </si>
  <si>
    <t>Evidence / Metric</t>
  </si>
  <si>
    <t>Current Score
(1–5)</t>
  </si>
  <si>
    <t>Driver Weight</t>
  </si>
  <si>
    <t>Weighted Current</t>
  </si>
  <si>
    <t>Target Score
(1–5)</t>
  </si>
  <si>
    <t>Evidence Confidence
(1–5)</t>
  </si>
  <si>
    <t>Business Impact
(1–5)</t>
  </si>
  <si>
    <t>Urgency
(1–5)</t>
  </si>
  <si>
    <t>Management Implication</t>
  </si>
  <si>
    <t>Executive Owner</t>
  </si>
  <si>
    <t>Weight Check</t>
  </si>
  <si>
    <t>Current Maturity</t>
  </si>
  <si>
    <t>Target State</t>
  </si>
  <si>
    <t>Alignment Gap</t>
  </si>
  <si>
    <t>Business Impact</t>
  </si>
  <si>
    <t>Urgency</t>
  </si>
  <si>
    <t>Priority Index</t>
  </si>
  <si>
    <t>Strategic ambition and choices</t>
  </si>
  <si>
    <t>Are the enterprise ambition and differentiated choices explicit and understood?</t>
  </si>
  <si>
    <t>Portfolio and resource allocation</t>
  </si>
  <si>
    <t>Are capital, talent and management attention allocated to enterprise priorities?</t>
  </si>
  <si>
    <t>Customer and value proposition</t>
  </si>
  <si>
    <t>Is the value proposition clear by priority customer and market?</t>
  </si>
  <si>
    <t>Execution roadmap and trade-offs</t>
  </si>
  <si>
    <t>Are milestones, trade-offs and no-regret moves translated into execution?</t>
  </si>
  <si>
    <t>Decision rights and accountability</t>
  </si>
  <si>
    <t>Are critical decisions owned by named roles with clear escalation paths?</t>
  </si>
  <si>
    <t>Business-unit and enterprise balance</t>
  </si>
  <si>
    <t>Does the operating model balance local accountability with enterprise scale?</t>
  </si>
  <si>
    <t>Spans, layers and governance</t>
  </si>
  <si>
    <t>Do spans, layers and forums support speed and effective control?</t>
  </si>
  <si>
    <t>Cross-functional and cross-business integration</t>
  </si>
  <si>
    <t>Can teams collaborate around customers, solutions and end-to-end processes?</t>
  </si>
  <si>
    <t>Planning and performance management</t>
  </si>
  <si>
    <t>Do planning, budgeting and KPIs reinforce strategic priorities?</t>
  </si>
  <si>
    <t>Core processes and operating cadence</t>
  </si>
  <si>
    <t>Are end-to-end processes standardized, measured and continuously improved?</t>
  </si>
  <si>
    <t>MATURITY INTERPRETATION</t>
  </si>
  <si>
    <t>Data, technology and management information</t>
  </si>
  <si>
    <t>Are data and systems integrated, reliable and decision-relevant?</t>
  </si>
  <si>
    <t>Score</t>
  </si>
  <si>
    <t>Maturity level</t>
  </si>
  <si>
    <t>Organizational condition</t>
  </si>
  <si>
    <t>Typical executive response</t>
  </si>
  <si>
    <t>Rewards, talent and risk systems</t>
  </si>
  <si>
    <t>Do incentives, talent processes and controls reinforce required behavior?</t>
  </si>
  <si>
    <t>Fragmented</t>
  </si>
  <si>
    <t>Materially misaligned</t>
  </si>
  <si>
    <t>Stabilize, clarify ownership and remove fundamental barriers.</t>
  </si>
  <si>
    <t>Purpose and stakeholder orientation</t>
  </si>
  <si>
    <t>Does the purpose shape choices and motivate employees?</t>
  </si>
  <si>
    <t>Weak</t>
  </si>
  <si>
    <t>Inconsistent and person-dependent</t>
  </si>
  <si>
    <t>Build core processes, roles and capabilities.</t>
  </si>
  <si>
    <t>Customer and quality orientation</t>
  </si>
  <si>
    <t>Are customer outcomes, quality and safety consistently prioritized?</t>
  </si>
  <si>
    <t>Partial</t>
  </si>
  <si>
    <t>Functional but not enterprise-scaled</t>
  </si>
  <si>
    <t>Integrate and standardize around strategic priorities.</t>
  </si>
  <si>
    <t>Accountability and performance norms</t>
  </si>
  <si>
    <t>Are commitments, consequences and ownership consistently reinforced?</t>
  </si>
  <si>
    <t>Strong</t>
  </si>
  <si>
    <t>Aligned with limited gaps</t>
  </si>
  <si>
    <t>Reinforce, simplify and measure outcomes.</t>
  </si>
  <si>
    <t>Innovation and collaboration norms</t>
  </si>
  <si>
    <t>Do norms support experimentation, openness and enterprise collaboration?</t>
  </si>
  <si>
    <t>Leading</t>
  </si>
  <si>
    <t>Fully aligned and adaptive</t>
  </si>
  <si>
    <t>Sustain advantage and continuously renew.</t>
  </si>
  <si>
    <t>Leadership role modelling</t>
  </si>
  <si>
    <t>Do leaders visibly demonstrate the behaviors required by the strategy?</t>
  </si>
  <si>
    <t>Empowerment and decision speed</t>
  </si>
  <si>
    <t>Are teams empowered to decide within clear guardrails?</t>
  </si>
  <si>
    <t>Fact-based challenge and dialogue</t>
  </si>
  <si>
    <t>Do leaders use evidence, constructive challenge and transparent trade-offs?</t>
  </si>
  <si>
    <t>Change communication and sponsorship</t>
  </si>
  <si>
    <t>Do leaders communicate consistently and actively remove barriers?</t>
  </si>
  <si>
    <t>Strategic workforce planning</t>
  </si>
  <si>
    <t>Are workforce demand, supply and location choices linked to the strategy?</t>
  </si>
  <si>
    <t>Critical roles and succession</t>
  </si>
  <si>
    <t>Are critical roles filled with ready successors and clear accountabilities?</t>
  </si>
  <si>
    <t>Deployment, mobility and diversity</t>
  </si>
  <si>
    <t>Can talent move across boundaries and does leadership reflect priority markets?</t>
  </si>
  <si>
    <t>Engagement, retention and employee proposition</t>
  </si>
  <si>
    <t>Does the employee proposition retain scarce talent and sustain engagement?</t>
  </si>
  <si>
    <t>Digital, data and analytics</t>
  </si>
  <si>
    <t>Are digital and analytical capabilities available at enterprise scale?</t>
  </si>
  <si>
    <t>Software and product management</t>
  </si>
  <si>
    <t>Can the enterprise build, scale and monetize platform-based offerings?</t>
  </si>
  <si>
    <t>Commercial solution selling</t>
  </si>
  <si>
    <t>Can commercial teams sell integrated outcomes across the portfolio?</t>
  </si>
  <si>
    <t>Transformation and change leadership</t>
  </si>
  <si>
    <t>Can the enterprise deliver complex cross-functional change repeatedly?</t>
  </si>
  <si>
    <t>Completion standard: all seven elements should include four evidence-backed driver scores; weights must total 100%; target scores must reflect the strategy horizon; management implications should state the required decision, intervention or behavior change. Use element-level Priority Index to sequence the transformation portfolio.</t>
  </si>
  <si>
    <t>Enterprise Toolkits  |  support@enterprsie-toolkits.org  |  © 2020  |  Confidential and Proprietary  |  Page 3 of 5</t>
  </si>
  <si>
    <t>WORKED EXAMPLE  |  MERIDIAN HEALTHTECH GROUP</t>
  </si>
  <si>
    <t>Completed 7S assessment using the FY2020 fictional business case</t>
  </si>
  <si>
    <t>61% of employees can name the top three priorities; strategy narrative is strong at ExCo level but inconsistent below business-group leadership.</t>
  </si>
  <si>
    <t>Translate the connected-care ambition into a single enterprise strategy narrative, quantified value pools and business-group mandates.</t>
  </si>
  <si>
    <t>Chief Strategy Officer</t>
  </si>
  <si>
    <t>Only 44% of growth capital is explicitly linked to enterprise priorities; allocation remains dominated by annual business-group negotiations.</t>
  </si>
  <si>
    <t>Introduce enterprise portfolio allocation with hurdle rates, strategic buckets and quarterly resource rebalancing.</t>
  </si>
  <si>
    <t>Chief Financial Officer</t>
  </si>
  <si>
    <t>Integrated solutions represent 16% of revenue; customer ownership is fragmented across country, business group and digital teams.</t>
  </si>
  <si>
    <t>Define segment-specific value propositions and enterprise account plans for the top 50 health systems.</t>
  </si>
  <si>
    <t>Chief Commercial Officer</t>
  </si>
  <si>
    <t>54% of transformation initiatives are on plan; programs lack common stage gates and explicit stop-or-scale decisions.</t>
  </si>
  <si>
    <t>Create an enterprise transformation roadmap with benefits, interdependencies, decision gates and accountable sponsors.</t>
  </si>
  <si>
    <t>Chief Transformation Officer</t>
  </si>
  <si>
    <t>41% of strategic decisions require more than three governance forums; median decision cycle is 46 days.</t>
  </si>
  <si>
    <t>Redesign decision rights for portfolio, customer, product architecture and pricing decisions.</t>
  </si>
  <si>
    <t>Chief Operating Officer</t>
  </si>
  <si>
    <t>Business groups optimize separate P&amp;Ls; global digital and country teams have overlapping mandates.</t>
  </si>
  <si>
    <t>Clarify enterprise platforms, business-group ownership and country-market responsibilities.</t>
  </si>
  <si>
    <t>Chief Executive Officer</t>
  </si>
  <si>
    <t>Nine management layers separate the CEO from frontline operations; governance calendars contain 63 recurring executive forums.</t>
  </si>
  <si>
    <t>Reduce layers, consolidate forums and set governance principles based on decision value.</t>
  </si>
  <si>
    <t>Chief Human Resources Officer</t>
  </si>
  <si>
    <t>Cross-business revenue is 16%; account and solution teams are created ad hoc and lack common incentives.</t>
  </si>
  <si>
    <t>Establish enterprise account teams and solution-line governance with shared commercial objectives.</t>
  </si>
  <si>
    <t>Only 28% of executive KPIs are shared across business groups; budgeting is annual and input-focused.</t>
  </si>
  <si>
    <t>Shift to integrated strategy, financial and workforce planning with common enterprise outcomes.</t>
  </si>
  <si>
    <t>On-time delivery is 86%; end-to-end process owners exist for only four of twelve critical processes.</t>
  </si>
  <si>
    <t>Deploy an enterprise operating system with process ownership, tiered performance dialogues and continuous improvement.</t>
  </si>
  <si>
    <t>Seventeen ERP instances and 68% enterprise data quality constrain forecasting, customer analytics and automation.</t>
  </si>
  <si>
    <t>Fund a common data model, ERP convergence and executive performance cockpit.</t>
  </si>
  <si>
    <t>Chief Information Officer</t>
  </si>
  <si>
    <t>Business-group EBITDA drives most incentives; enterprise cross-sell, capability building and transformation benefits are weakly rewarded.</t>
  </si>
  <si>
    <t>Redesign incentives and talent processes around enterprise value, customer outcomes and capability development.</t>
  </si>
  <si>
    <t>82% of employees identify strongly with improving patient outcomes; purpose is a consistent source of commitment.</t>
  </si>
  <si>
    <t>Use patient impact as the common narrative linking the transformation to daily choices.</t>
  </si>
  <si>
    <t>Quality and safety metrics are strong, but integrated customer outcomes are not consistently measured across the portfolio.</t>
  </si>
  <si>
    <t>Expand the value system from product quality to end-to-end customer and patient outcomes.</t>
  </si>
  <si>
    <t>Chief Quality Officer</t>
  </si>
  <si>
    <t>Only 39% of employees believe accountability is consistently rewarded; unresolved cross-unit issues are frequently escalated.</t>
  </si>
  <si>
    <t>Define non-negotiable accountability behaviors and apply transparent consequences for missed commitments.</t>
  </si>
  <si>
    <t>Innovation is celebrated within businesses, but reuse across units is low and teams protect local roadmaps.</t>
  </si>
  <si>
    <t>Recognize reuse, shared platforms and cross-business outcomes as enterprise success.</t>
  </si>
  <si>
    <t>Chief Technology Officer</t>
  </si>
  <si>
    <t>Leaders support the strategy verbally, but resource and talent decisions remain primarily business-group oriented.</t>
  </si>
  <si>
    <t>Align ExCo role modelling, calendars and resource decisions with enterprise priorities.</t>
  </si>
  <si>
    <t>43% of leaders are rated effective at empowerment; teams escalate decisions because decision boundaries are unclear.</t>
  </si>
  <si>
    <t>Publish decision guardrails, delegate defined decisions and track escalation rates.</t>
  </si>
  <si>
    <t>Only 49% of major decisions use a common fact base; data fragmentation encourages opinion-led debate.</t>
  </si>
  <si>
    <t>Standardize decision memos, fact bases and pre-mortem challenge for major investments.</t>
  </si>
  <si>
    <t>Transformation messages differ by business group; 36% of initiatives report inactive executive sponsors.</t>
  </si>
  <si>
    <t>Create one leadership narrative and sponsor routines with visible barrier removal.</t>
  </si>
  <si>
    <t>Workforce planning is annual and headcount-based; digital, software and solution-selling demand is not modeled enterprise-wide.</t>
  </si>
  <si>
    <t>Build a three-year strategic workforce plan by capability, geography and build-buy-borrow path.</t>
  </si>
  <si>
    <t>27% of critical digital roles remain vacant for more than 90 days; successor readiness is below 50% for platform roles.</t>
  </si>
  <si>
    <t>Define enterprise-critical roles, accelerate targeted hiring and establish succession slates.</t>
  </si>
  <si>
    <t>Internal fill rate is 38%; women represent 24% of senior leadership and cross-business mobility is limited.</t>
  </si>
  <si>
    <t>Create an enterprise talent marketplace, mobility incentives and diverse succession targets.</t>
  </si>
  <si>
    <t>Engagement is 63%; digital-talent attrition is 18% versus 9% for the enterprise.</t>
  </si>
  <si>
    <t>Launch a differentiated digital employee proposition covering career paths, rewards and modern ways of working.</t>
  </si>
  <si>
    <t>Only 38% of priority digital roles meet the defined proficiency standard; capability is concentrated in isolated teams.</t>
  </si>
  <si>
    <t>Create a digital and analytics academy, expert career tracks and capability deployment model.</t>
  </si>
  <si>
    <t>Chief Digital Officer</t>
  </si>
  <si>
    <t>31% of enterprise product managers are certified; software release and product-management practices vary by business.</t>
  </si>
  <si>
    <t>Standardize product management, platform architecture and software delivery capabilities.</t>
  </si>
  <si>
    <t>Integrated solutions account for 16% of revenue; fewer than 25% of priority-account teams are trained in outcome-based selling.</t>
  </si>
  <si>
    <t>Build enterprise account, solution-design and value-selling capability for priority segments.</t>
  </si>
  <si>
    <t>Only 22% of change leaders have repeated enterprise-transformation experience; 54% of initiatives are on plan.</t>
  </si>
  <si>
    <t>Establish a transformation academy and deploy experienced leaders to the most critical initiatives.</t>
  </si>
  <si>
    <t>ENTERPRISE TRANSFORMATION AGENDA</t>
  </si>
  <si>
    <t>Priority</t>
  </si>
  <si>
    <t>Transformation move</t>
  </si>
  <si>
    <t>7S elements addressed</t>
  </si>
  <si>
    <t>FY2023 outcome</t>
  </si>
  <si>
    <t>Capital</t>
  </si>
  <si>
    <t>Executive owner</t>
  </si>
  <si>
    <t>First 180-day milestone</t>
  </si>
  <si>
    <t>Enterprise operating model and decision-rights redesign</t>
  </si>
  <si>
    <t>Structure + Style</t>
  </si>
  <si>
    <t>Reduce median strategic decision cycle from 46 to ≤20 days; eliminate 25% of executive forums.</t>
  </si>
  <si>
    <t>CEO / COO</t>
  </si>
  <si>
    <t>Approve design principles, critical decisions and governance blueprint.</t>
  </si>
  <si>
    <t>Integrated performance, data and ERP transformation</t>
  </si>
  <si>
    <t>Systems + Strategy</t>
  </si>
  <si>
    <t>Raise enterprise data quality from 68% to 95%; 85% of transformation initiatives on plan.</t>
  </si>
  <si>
    <t>CFO / CIO</t>
  </si>
  <si>
    <t>Launch common data model and integrated performance cockpit.</t>
  </si>
  <si>
    <t>Digital, product and transformation capability engine</t>
  </si>
  <si>
    <t>Skills + Staff</t>
  </si>
  <si>
    <t>≥80% of priority roles at proficiency standard; digital attrition reduced from 18% to ≤10%.</t>
  </si>
  <si>
    <t>CHRO / CDO / CTO</t>
  </si>
  <si>
    <t>Define critical-role taxonomy and open the first capability academies.</t>
  </si>
  <si>
    <t>Enterprise account and solution-selling model</t>
  </si>
  <si>
    <t>Strategy + Structure + Skills</t>
  </si>
  <si>
    <t>Increase recurring revenue from 12% to 25% and integrated-solutions revenue from 16% to 30%.</t>
  </si>
  <si>
    <t>CCO</t>
  </si>
  <si>
    <t>Deploy top-50 account teams with shared economics and customer plans.</t>
  </si>
  <si>
    <t>Leadership behavior and accountability reset</t>
  </si>
  <si>
    <t>Style + Shared Values</t>
  </si>
  <si>
    <t>Empowerment score ≥70%; accountability score ≥65%; engagement ≥75%.</t>
  </si>
  <si>
    <t>CEO / CHRO</t>
  </si>
  <si>
    <t>Publish leadership commitments and begin behavior-based performance reviews.</t>
  </si>
  <si>
    <t>Strategic workforce and talent marketplace</t>
  </si>
  <si>
    <t>Staff + Structure</t>
  </si>
  <si>
    <t>Internal fill rate ≥60%; critical roles vacant &gt;90 days reduced from 27% to &lt;10%.</t>
  </si>
  <si>
    <t>CHRO</t>
  </si>
  <si>
    <t>Complete three-year capability demand plan and launch internal talent marketplace.</t>
  </si>
  <si>
    <t>Portfolio allocation and benefits governance</t>
  </si>
  <si>
    <t>Strategy + Systems</t>
  </si>
  <si>
    <t>≥80% of growth capital linked to enterprise priorities; USD 450m cumulative benefits delivered.</t>
  </si>
  <si>
    <t>CFO / CSO</t>
  </si>
  <si>
    <t>Approve strategic investment buckets and quarterly reallocation process.</t>
  </si>
  <si>
    <t>Enterprise Toolkits  |  support@enterprsie-toolkits.org  |  © 2020  |  Confidential and Proprietary  |  Page 4 of 5</t>
  </si>
  <si>
    <t>EXECUTIVE DASHBOARD  |  7S ORGANIZATIONAL ALIGNMENT</t>
  </si>
  <si>
    <t>Meridian HealthTech Group | FY2020 Board Organization Review</t>
  </si>
  <si>
    <t>Executive conclusion: the connected-care strategy is directionally sound, but Systems, Skills and Structure are materially below the level required to deliver the ambition.</t>
  </si>
  <si>
    <t>Enterprise Alignment Score</t>
  </si>
  <si>
    <t>Target-State Score</t>
  </si>
  <si>
    <t>Largest Alignment Gap</t>
  </si>
  <si>
    <t>Transformation Envelope</t>
  </si>
  <si>
    <t>7S ALIGNMENT SCORECARD</t>
  </si>
  <si>
    <t>Current</t>
  </si>
  <si>
    <t>Target</t>
  </si>
  <si>
    <t>Board interpretation</t>
  </si>
  <si>
    <t>Clear ambition, but resource allocation and execution discipline are insufficient.</t>
  </si>
  <si>
    <t>Decision rights, governance and matrix complexity materially slow execution.</t>
  </si>
  <si>
    <t>Fragmented processes, data and incentives are the largest delivery constraint.</t>
  </si>
  <si>
    <t>Patient purpose is strong; accountability and enterprise collaboration are weaker.</t>
  </si>
  <si>
    <t>Leadership support is visible, but empowerment and sponsorship are inconsistent.</t>
  </si>
  <si>
    <t>Workforce planning and critical-role pipelines do not match the strategy.</t>
  </si>
  <si>
    <t>Digital, product and transformation capabilities are materially below requirement.</t>
  </si>
  <si>
    <t>EXECUTIVE DIAGNOSIS</t>
  </si>
  <si>
    <t>Finding</t>
  </si>
  <si>
    <t>Evidence</t>
  </si>
  <si>
    <t>Implication</t>
  </si>
  <si>
    <t>1. Strategy has moved faster than the organization</t>
  </si>
  <si>
    <t>Average current alignment is approximately 2.65/5 versus a target above 4.3/5.</t>
  </si>
  <si>
    <t>The strategic ambition is not yet translated into the operating model and capability base.</t>
  </si>
  <si>
    <t>2. Systems are the largest delivery constraint</t>
  </si>
  <si>
    <t>17 ERP instances, 68% data quality and only 54% of initiatives on plan.</t>
  </si>
  <si>
    <t>Data, processes, incentives and governance require enterprise redesign.</t>
  </si>
  <si>
    <t>3. Skills are insufficient for the growth thesis</t>
  </si>
  <si>
    <t>38% of priority digital roles meet proficiency; 31% of product managers are certified.</t>
  </si>
  <si>
    <t>Capability building must be treated as a strategic investment portfolio.</t>
  </si>
  <si>
    <t>4. Structure and leadership style reinforce escalation</t>
  </si>
  <si>
    <t>46-day median decision cycle, nine layers and 43% empowerment effectiveness.</t>
  </si>
  <si>
    <t>Decision rights, layers and leadership behavior must change together.</t>
  </si>
  <si>
    <t>5. Shared purpose is an asset</t>
  </si>
  <si>
    <t>82% identify strongly with patient purpose.</t>
  </si>
  <si>
    <t>Use purpose as the anchor for accountability, collaboration and transformation energy.</t>
  </si>
  <si>
    <t>Board posture</t>
  </si>
  <si>
    <t>Treat the 7S gaps as one integrated system, not seven independent initiatives.</t>
  </si>
  <si>
    <t>Govern the transformation through enterprise outcomes, named owners and quarterly benefits tracking.</t>
  </si>
  <si>
    <t>BOARD-LEVEL TRANSFORMATION AGENDA</t>
  </si>
  <si>
    <t>95% data quality; 85% of initiatives on plan.</t>
  </si>
  <si>
    <t>≥80% of priority roles at proficiency; digital attrition ≤10%.</t>
  </si>
  <si>
    <t>Decision cycle ≤20 days; 25% fewer executive forums.</t>
  </si>
  <si>
    <t>Recurring revenue 25%; integrated-solutions revenue 30%.</t>
  </si>
  <si>
    <t>Empowerment ≥70%; accountability ≥65%; engagement ≥75%.</t>
  </si>
  <si>
    <t>Internal fill rate ≥60%; long-vacant critical roles &lt;10%.</t>
  </si>
  <si>
    <t>≥80% of growth capital linked to enterprise priorities.</t>
  </si>
  <si>
    <t>Recommended Board decision: approve the USD 850 million transformation portfolio as one integrated 7S program. Quarterly governance should track alignment scores, benefits, decision speed, data quality, critical-role coverage, capability proficiency and leadership behavior. Management should refresh the 7S diagnostic after each major operating-model milestone.</t>
  </si>
  <si>
    <t>Enterprise Toolkits  |  support@enterprsie-toolkits.org  |  © 2020  |  Confidential and Proprietary  |  Page 5 of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</si>
</sst>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quot; bn&quot;"/>
    <numFmt numFmtId="165" formatCode="0.0%"/>
    <numFmt numFmtId="166" formatCode="dd\ mmmm\ yyyy"/>
    <numFmt numFmtId="167" formatCode="\$0.000&quot; bn&quot;"/>
    <numFmt numFmtId="168" formatCode="0&quot; days&quot;"/>
    <numFmt numFmtId="169" formatCode="0.0"/>
    <numFmt numFmtId="170" formatCode="\$0&quot; m&quot;"/>
  </numFmts>
  <fonts count="16">
    <font>
      <sz val="11"/>
      <name val="Carlito"/>
    </font>
    <font>
      <b/>
      <sz val="11"/>
      <color rgb="FFFFFFFF"/>
      <name val="Aptos"/>
    </font>
    <font>
      <sz val="11"/>
      <name val="Aptos"/>
    </font>
    <font>
      <b/>
      <sz val="15"/>
      <color rgb="FFFFFFFF"/>
      <name val="Aptos"/>
    </font>
    <font>
      <sz val="9"/>
      <color rgb="FF425466"/>
      <name val="Aptos"/>
    </font>
    <font>
      <b/>
      <sz val="22"/>
      <color rgb="FF0B1F3A"/>
      <name val="Aptos"/>
    </font>
    <font>
      <i/>
      <sz val="11"/>
      <color rgb="FF425466"/>
      <name val="Aptos"/>
    </font>
    <font>
      <sz val="10"/>
      <color rgb="FF425466"/>
      <name val="Aptos"/>
    </font>
    <font>
      <b/>
      <sz val="9"/>
      <color rgb="FFFFFFFF"/>
      <name val="Aptos"/>
    </font>
    <font>
      <b/>
      <sz val="9"/>
      <color rgb="FF0B1F3A"/>
      <name val="Aptos"/>
    </font>
    <font>
      <b/>
      <sz val="10"/>
      <color rgb="FF0B1F3A"/>
      <name val="Aptos"/>
    </font>
    <font>
      <sz val="8"/>
      <color rgb="FFFFFFFF"/>
      <name val="Aptos"/>
    </font>
    <font>
      <b/>
      <sz val="20"/>
      <color rgb="FF0B1F3A"/>
      <name val="Aptos"/>
    </font>
    <font>
      <i/>
      <sz val="10"/>
      <color rgb="FF425466"/>
      <name val="Aptos"/>
    </font>
    <font>
      <b/>
      <sz val="18"/>
      <color rgb="FF0B1F3A"/>
      <name val="Aptos"/>
    </font>
    <font>
      <i/>
      <sz val="9"/>
      <color rgb="FF425466"/>
      <name val="Aptos"/>
    </font>
  </fonts>
  <fills count="13">
    <fill>
      <patternFill patternType="none"/>
    </fill>
    <fill>
      <patternFill patternType="gray125"/>
    </fill>
    <fill>
      <patternFill patternType="solid">
        <fgColor rgb="FF0B1F3A"/>
      </patternFill>
    </fill>
    <fill>
      <patternFill patternType="solid">
        <fgColor rgb="FF174A7E"/>
      </patternFill>
    </fill>
    <fill>
      <patternFill patternType="solid">
        <fgColor rgb="FFE6EBF0"/>
      </patternFill>
    </fill>
    <fill>
      <patternFill patternType="solid">
        <fgColor rgb="FF0F6B78"/>
      </patternFill>
    </fill>
    <fill>
      <patternFill patternType="solid">
        <fgColor rgb="FFF3F7FA"/>
      </patternFill>
    </fill>
    <fill>
      <patternFill patternType="solid">
        <fgColor rgb="FFFFFFFF"/>
      </patternFill>
    </fill>
    <fill>
      <patternFill patternType="solid">
        <fgColor rgb="FFEAF2F8"/>
      </patternFill>
    </fill>
    <fill>
      <patternFill patternType="solid">
        <fgColor rgb="FFDCEFF3"/>
      </patternFill>
    </fill>
    <fill>
      <patternFill patternType="solid">
        <fgColor rgb="FFF7F9FB"/>
      </patternFill>
    </fill>
    <fill>
      <patternFill patternType="solid">
        <fgColor rgb="FFFCECCB"/>
      </patternFill>
    </fill>
    <fill>
      <patternFill patternType="solid">
        <fgColor rgb="FFFFF7D6"/>
      </patternFill>
    </fill>
  </fills>
  <borders count="34">
    <border>
      <left/>
      <right/>
      <top/>
      <bottom/>
      <diagonal/>
    </border>
    <border>
      <left style="thin">
        <color rgb="FFE6EBF0"/>
      </left>
      <right/>
      <top style="thin">
        <color rgb="FFE6EBF0"/>
      </top>
      <bottom/>
      <diagonal/>
    </border>
    <border>
      <left/>
      <right/>
      <top style="thin">
        <color rgb="FFE6EBF0"/>
      </top>
      <bottom/>
      <diagonal/>
    </border>
    <border>
      <left/>
      <right style="thin">
        <color rgb="FFE6EBF0"/>
      </right>
      <top style="thin">
        <color rgb="FFE6EBF0"/>
      </top>
      <bottom/>
      <diagonal/>
    </border>
    <border>
      <left style="thin">
        <color rgb="FFE6EBF0"/>
      </left>
      <right/>
      <top/>
      <bottom/>
      <diagonal/>
    </border>
    <border>
      <left/>
      <right style="thin">
        <color rgb="FFE6EBF0"/>
      </right>
      <top/>
      <bottom/>
      <diagonal/>
    </border>
    <border>
      <left style="thin">
        <color rgb="FFE6EBF0"/>
      </left>
      <right/>
      <top/>
      <bottom style="thin">
        <color rgb="FFE6EBF0"/>
      </bottom>
      <diagonal/>
    </border>
    <border>
      <left/>
      <right/>
      <top/>
      <bottom style="thin">
        <color rgb="FFE6EBF0"/>
      </bottom>
      <diagonal/>
    </border>
    <border>
      <left/>
      <right style="thin">
        <color rgb="FFE6EBF0"/>
      </right>
      <top/>
      <bottom style="thin">
        <color rgb="FFE6EBF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E6EBF0"/>
      </left>
      <right style="thin">
        <color rgb="FFE6EBF0"/>
      </right>
      <top style="thin">
        <color rgb="FFE6EBF0"/>
      </top>
      <bottom/>
      <diagonal/>
    </border>
    <border>
      <left style="thin">
        <color rgb="FFE6EBF0"/>
      </left>
      <right style="thin">
        <color rgb="FFE6EBF0"/>
      </right>
      <top/>
      <bottom/>
      <diagonal/>
    </border>
    <border>
      <left style="thin">
        <color rgb="FFE6EBF0"/>
      </left>
      <right style="thin">
        <color rgb="FFE6EBF0"/>
      </right>
      <top/>
      <bottom style="thin">
        <color rgb="FFE6EBF0"/>
      </bottom>
      <diagonal/>
    </border>
    <border>
      <left style="thin">
        <color rgb="FFC88719"/>
      </left>
      <right/>
      <top style="thin">
        <color rgb="FFC88719"/>
      </top>
      <bottom/>
      <diagonal/>
    </border>
    <border>
      <left/>
      <right/>
      <top style="thin">
        <color rgb="FFC88719"/>
      </top>
      <bottom/>
      <diagonal/>
    </border>
    <border>
      <left/>
      <right style="thin">
        <color rgb="FFC88719"/>
      </right>
      <top style="thin">
        <color rgb="FFC88719"/>
      </top>
      <bottom/>
      <diagonal/>
    </border>
    <border>
      <left style="thin">
        <color rgb="FFC88719"/>
      </left>
      <right/>
      <top/>
      <bottom style="thin">
        <color rgb="FFC88719"/>
      </bottom>
      <diagonal/>
    </border>
    <border>
      <left/>
      <right/>
      <top/>
      <bottom style="thin">
        <color rgb="FFC88719"/>
      </bottom>
      <diagonal/>
    </border>
    <border>
      <left/>
      <right style="thin">
        <color rgb="FFC88719"/>
      </right>
      <top/>
      <bottom style="thin">
        <color rgb="FFC88719"/>
      </bottom>
      <diagonal/>
    </border>
    <border>
      <left style="thin">
        <color rgb="FFE6EBF0"/>
      </left>
      <right/>
      <top style="thin">
        <color rgb="FF174A7E"/>
      </top>
      <bottom style="thin">
        <color rgb="FF174A7E"/>
      </bottom>
      <diagonal/>
    </border>
    <border>
      <left/>
      <right/>
      <top style="thin">
        <color rgb="FF174A7E"/>
      </top>
      <bottom style="thin">
        <color rgb="FF174A7E"/>
      </bottom>
      <diagonal/>
    </border>
    <border>
      <left/>
      <right style="thin">
        <color rgb="FFE6EBF0"/>
      </right>
      <top style="thin">
        <color rgb="FF174A7E"/>
      </top>
      <bottom style="thin">
        <color rgb="FF174A7E"/>
      </bottom>
      <diagonal/>
    </border>
    <border>
      <left style="thin">
        <color rgb="FFC88719"/>
      </left>
      <right/>
      <top/>
      <bottom/>
      <diagonal/>
    </border>
    <border>
      <left/>
      <right style="thin">
        <color rgb="FFC88719"/>
      </right>
      <top/>
      <bottom/>
      <diagonal/>
    </border>
    <border>
      <left style="thin">
        <color rgb="FF174A7E"/>
      </left>
      <right/>
      <top style="thin">
        <color rgb="FF174A7E"/>
      </top>
      <bottom/>
      <diagonal/>
    </border>
    <border>
      <left/>
      <right/>
      <top style="thin">
        <color rgb="FF174A7E"/>
      </top>
      <bottom/>
      <diagonal/>
    </border>
    <border>
      <left/>
      <right style="thin">
        <color rgb="FF174A7E"/>
      </right>
      <top style="thin">
        <color rgb="FF174A7E"/>
      </top>
      <bottom/>
      <diagonal/>
    </border>
    <border>
      <left style="thin">
        <color rgb="FF174A7E"/>
      </left>
      <right/>
      <top/>
      <bottom/>
      <diagonal/>
    </border>
    <border>
      <left/>
      <right style="thin">
        <color rgb="FF174A7E"/>
      </right>
      <top/>
      <bottom/>
      <diagonal/>
    </border>
    <border>
      <left style="thin">
        <color rgb="FF174A7E"/>
      </left>
      <right/>
      <top/>
      <bottom style="thin">
        <color rgb="FF174A7E"/>
      </bottom>
      <diagonal/>
    </border>
    <border>
      <left/>
      <right/>
      <top/>
      <bottom style="thin">
        <color rgb="FF174A7E"/>
      </bottom>
      <diagonal/>
    </border>
    <border>
      <left/>
      <right style="thin">
        <color rgb="FF174A7E"/>
      </right>
      <top/>
      <bottom style="thin">
        <color rgb="FF174A7E"/>
      </bottom>
      <diagonal/>
    </border>
  </borders>
  <cellStyleXfs count="1">
    <xf numFmtId="0" fontId="0" fillId="0" borderId="0"/>
  </cellStyleXfs>
  <cellXfs count="209">
    <xf numFmtId="0" fontId="0" fillId="0" borderId="0" xfId="0"/>
    <xf numFmtId="0" fontId="8" fillId="3" borderId="9" xfId="0" applyNumberFormat="1" applyFont="1" applyFill="1" applyBorder="1" applyAlignment="1">
      <alignment horizontal="center" vertical="center" wrapText="1"/>
    </xf>
    <xf numFmtId="0" fontId="8" fillId="3" borderId="10" xfId="0" applyNumberFormat="1" applyFont="1" applyFill="1" applyBorder="1" applyAlignment="1">
      <alignment horizontal="center" vertical="center" wrapText="1"/>
    </xf>
    <xf numFmtId="0" fontId="8" fillId="3" borderId="11" xfId="0" applyNumberFormat="1" applyFont="1" applyFill="1" applyBorder="1" applyAlignment="1">
      <alignment horizontal="center" vertical="center" wrapText="1"/>
    </xf>
    <xf numFmtId="0" fontId="10" fillId="8" borderId="12" xfId="0" applyNumberFormat="1" applyFont="1" applyFill="1" applyBorder="1" applyAlignment="1">
      <alignment horizontal="center" vertical="center" wrapText="1"/>
    </xf>
    <xf numFmtId="0" fontId="10" fillId="8" borderId="13" xfId="0" applyNumberFormat="1" applyFont="1" applyFill="1" applyBorder="1" applyAlignment="1">
      <alignment horizontal="center" vertical="center" wrapText="1"/>
    </xf>
    <xf numFmtId="0" fontId="10" fillId="8" borderId="14" xfId="0" applyNumberFormat="1" applyFont="1" applyFill="1" applyBorder="1" applyAlignment="1">
      <alignment horizontal="center" vertical="center" wrapText="1"/>
    </xf>
    <xf numFmtId="0" fontId="9" fillId="9" borderId="1" xfId="0" applyNumberFormat="1" applyFont="1" applyFill="1" applyBorder="1" applyAlignment="1">
      <alignment vertical="center" wrapText="1"/>
    </xf>
    <xf numFmtId="0" fontId="9" fillId="9" borderId="4" xfId="0" applyNumberFormat="1" applyFont="1" applyFill="1" applyBorder="1" applyAlignment="1">
      <alignment vertical="center" wrapText="1"/>
    </xf>
    <xf numFmtId="0" fontId="9" fillId="9" borderId="6" xfId="0" applyNumberFormat="1" applyFont="1" applyFill="1" applyBorder="1" applyAlignment="1">
      <alignment vertical="center" wrapText="1"/>
    </xf>
    <xf numFmtId="0" fontId="4" fillId="10" borderId="0" xfId="0" applyNumberFormat="1" applyFont="1" applyFill="1" applyBorder="1" applyAlignment="1">
      <alignment vertical="center" wrapText="1"/>
    </xf>
    <xf numFmtId="0" fontId="4" fillId="10" borderId="5" xfId="0" applyNumberFormat="1" applyFont="1" applyFill="1" applyBorder="1" applyAlignment="1">
      <alignment vertical="center" wrapText="1"/>
    </xf>
    <xf numFmtId="0" fontId="2" fillId="0" borderId="0" xfId="0" applyNumberFormat="1" applyFont="1" applyFill="1" applyBorder="1" applyAlignment="1">
      <alignment vertical="center"/>
    </xf>
    <xf numFmtId="0" fontId="9" fillId="7" borderId="1" xfId="0" applyNumberFormat="1" applyFont="1" applyFill="1" applyBorder="1" applyAlignment="1">
      <alignment vertical="center" wrapText="1"/>
    </xf>
    <xf numFmtId="0" fontId="9" fillId="7" borderId="2" xfId="0" applyNumberFormat="1" applyFont="1" applyFill="1" applyBorder="1" applyAlignment="1">
      <alignment vertical="center" wrapText="1"/>
    </xf>
    <xf numFmtId="0" fontId="4" fillId="7" borderId="2" xfId="0" applyNumberFormat="1" applyFont="1" applyFill="1" applyBorder="1" applyAlignment="1">
      <alignment vertical="center" wrapText="1"/>
    </xf>
    <xf numFmtId="0" fontId="4" fillId="7" borderId="3" xfId="0" applyNumberFormat="1" applyFont="1" applyFill="1" applyBorder="1" applyAlignment="1">
      <alignment vertical="center" wrapText="1"/>
    </xf>
    <xf numFmtId="0" fontId="9" fillId="7" borderId="4" xfId="0" applyNumberFormat="1" applyFont="1" applyFill="1" applyBorder="1" applyAlignment="1">
      <alignment vertical="center" wrapText="1"/>
    </xf>
    <xf numFmtId="0" fontId="9" fillId="7" borderId="0" xfId="0" applyNumberFormat="1" applyFont="1" applyFill="1" applyBorder="1" applyAlignment="1">
      <alignment vertical="center" wrapText="1"/>
    </xf>
    <xf numFmtId="0" fontId="4" fillId="7" borderId="0" xfId="0" applyNumberFormat="1" applyFont="1" applyFill="1" applyBorder="1" applyAlignment="1">
      <alignment vertical="center" wrapText="1"/>
    </xf>
    <xf numFmtId="0" fontId="4" fillId="7" borderId="5" xfId="0" applyNumberFormat="1" applyFont="1" applyFill="1" applyBorder="1" applyAlignment="1">
      <alignment vertical="center" wrapText="1"/>
    </xf>
    <xf numFmtId="0" fontId="9" fillId="7" borderId="6" xfId="0" applyNumberFormat="1" applyFont="1" applyFill="1" applyBorder="1" applyAlignment="1">
      <alignment vertical="center" wrapText="1"/>
    </xf>
    <xf numFmtId="0" fontId="9" fillId="7" borderId="7" xfId="0" applyNumberFormat="1" applyFont="1" applyFill="1" applyBorder="1" applyAlignment="1">
      <alignment vertical="center" wrapText="1"/>
    </xf>
    <xf numFmtId="0" fontId="4" fillId="7" borderId="7" xfId="0" applyNumberFormat="1" applyFont="1" applyFill="1" applyBorder="1" applyAlignment="1">
      <alignment vertical="center" wrapText="1"/>
    </xf>
    <xf numFmtId="0" fontId="4" fillId="7" borderId="8" xfId="0" applyNumberFormat="1" applyFont="1" applyFill="1" applyBorder="1" applyAlignment="1">
      <alignment vertical="center" wrapText="1"/>
    </xf>
    <xf numFmtId="164" fontId="4" fillId="7" borderId="0" xfId="0" applyNumberFormat="1" applyFont="1" applyFill="1" applyBorder="1" applyAlignment="1">
      <alignment vertical="center" wrapText="1"/>
    </xf>
    <xf numFmtId="165" fontId="4" fillId="7" borderId="0" xfId="0" applyNumberFormat="1" applyFont="1" applyFill="1" applyBorder="1" applyAlignment="1">
      <alignment vertical="center" wrapText="1"/>
    </xf>
    <xf numFmtId="165" fontId="4" fillId="7" borderId="5" xfId="0" applyNumberFormat="1" applyFont="1" applyFill="1" applyBorder="1" applyAlignment="1">
      <alignment vertical="center" wrapText="1"/>
    </xf>
    <xf numFmtId="165" fontId="9" fillId="7" borderId="0" xfId="0" applyNumberFormat="1" applyFont="1" applyFill="1" applyBorder="1" applyAlignment="1">
      <alignment vertical="center" wrapText="1"/>
    </xf>
    <xf numFmtId="166" fontId="4" fillId="7" borderId="7" xfId="0" applyNumberFormat="1" applyFont="1" applyFill="1" applyBorder="1" applyAlignment="1">
      <alignment vertical="center" wrapText="1"/>
    </xf>
    <xf numFmtId="164" fontId="4" fillId="7" borderId="7" xfId="0" applyNumberFormat="1" applyFont="1" applyFill="1" applyBorder="1" applyAlignment="1">
      <alignment vertical="center" wrapText="1"/>
    </xf>
    <xf numFmtId="0" fontId="4" fillId="7" borderId="1" xfId="0" applyNumberFormat="1" applyFont="1" applyFill="1" applyBorder="1" applyAlignment="1">
      <alignment vertical="center" wrapText="1"/>
    </xf>
    <xf numFmtId="164" fontId="4" fillId="7" borderId="2" xfId="0" applyNumberFormat="1" applyFont="1" applyFill="1" applyBorder="1" applyAlignment="1">
      <alignment vertical="center" wrapText="1"/>
    </xf>
    <xf numFmtId="165" fontId="4" fillId="7" borderId="2" xfId="0" applyNumberFormat="1" applyFont="1" applyFill="1" applyBorder="1" applyAlignment="1">
      <alignment vertical="center" wrapText="1"/>
    </xf>
    <xf numFmtId="167" fontId="4" fillId="7" borderId="3" xfId="0" applyNumberFormat="1" applyFont="1" applyFill="1" applyBorder="1" applyAlignment="1">
      <alignment vertical="center" wrapText="1"/>
    </xf>
    <xf numFmtId="0" fontId="4" fillId="7" borderId="4" xfId="0" applyNumberFormat="1" applyFont="1" applyFill="1" applyBorder="1" applyAlignment="1">
      <alignment vertical="center" wrapText="1"/>
    </xf>
    <xf numFmtId="167" fontId="4" fillId="7" borderId="5" xfId="0" applyNumberFormat="1" applyFont="1" applyFill="1" applyBorder="1" applyAlignment="1">
      <alignment vertical="center" wrapText="1"/>
    </xf>
    <xf numFmtId="0" fontId="9" fillId="8" borderId="21" xfId="0" applyNumberFormat="1" applyFont="1" applyFill="1" applyBorder="1" applyAlignment="1">
      <alignment vertical="center" wrapText="1"/>
    </xf>
    <xf numFmtId="164" fontId="9" fillId="8" borderId="22" xfId="0" applyNumberFormat="1" applyFont="1" applyFill="1" applyBorder="1" applyAlignment="1">
      <alignment vertical="center" wrapText="1"/>
    </xf>
    <xf numFmtId="165" fontId="9" fillId="8" borderId="22" xfId="0" applyNumberFormat="1" applyFont="1" applyFill="1" applyBorder="1" applyAlignment="1">
      <alignment vertical="center" wrapText="1"/>
    </xf>
    <xf numFmtId="0" fontId="9" fillId="8" borderId="22" xfId="0" applyNumberFormat="1" applyFont="1" applyFill="1" applyBorder="1" applyAlignment="1">
      <alignment vertical="center" wrapText="1"/>
    </xf>
    <xf numFmtId="167" fontId="9" fillId="8" borderId="23" xfId="0" applyNumberFormat="1" applyFont="1" applyFill="1" applyBorder="1" applyAlignment="1">
      <alignment vertical="center" wrapText="1"/>
    </xf>
    <xf numFmtId="0" fontId="4" fillId="7" borderId="6" xfId="0" applyNumberFormat="1" applyFont="1" applyFill="1" applyBorder="1" applyAlignment="1">
      <alignment vertical="center" wrapText="1"/>
    </xf>
    <xf numFmtId="165" fontId="4" fillId="7" borderId="7" xfId="0" applyNumberFormat="1" applyFont="1" applyFill="1" applyBorder="1" applyAlignment="1">
      <alignment vertical="center" wrapText="1"/>
    </xf>
    <xf numFmtId="9" fontId="4" fillId="7" borderId="2" xfId="0" applyNumberFormat="1" applyFont="1" applyFill="1" applyBorder="1" applyAlignment="1">
      <alignment vertical="center" wrapText="1"/>
    </xf>
    <xf numFmtId="9" fontId="4" fillId="7" borderId="0" xfId="0" applyNumberFormat="1" applyFont="1" applyFill="1" applyBorder="1" applyAlignment="1">
      <alignment vertical="center" wrapText="1"/>
    </xf>
    <xf numFmtId="1" fontId="4" fillId="7" borderId="0" xfId="0" applyNumberFormat="1" applyFont="1" applyFill="1" applyBorder="1" applyAlignment="1">
      <alignment vertical="center" wrapText="1"/>
    </xf>
    <xf numFmtId="168" fontId="4" fillId="7" borderId="0" xfId="0" applyNumberFormat="1" applyFont="1" applyFill="1" applyBorder="1" applyAlignment="1">
      <alignment vertical="center" wrapText="1"/>
    </xf>
    <xf numFmtId="9" fontId="4" fillId="7" borderId="7" xfId="0" applyNumberFormat="1" applyFont="1" applyFill="1" applyBorder="1" applyAlignment="1">
      <alignment vertical="center" wrapText="1"/>
    </xf>
    <xf numFmtId="0" fontId="9" fillId="9" borderId="12" xfId="0" applyNumberFormat="1" applyFont="1" applyFill="1" applyBorder="1" applyAlignment="1">
      <alignment vertical="center" wrapText="1"/>
    </xf>
    <xf numFmtId="0" fontId="9" fillId="9" borderId="13" xfId="0" applyNumberFormat="1" applyFont="1" applyFill="1" applyBorder="1" applyAlignment="1">
      <alignment vertical="center" wrapText="1"/>
    </xf>
    <xf numFmtId="0" fontId="9" fillId="9" borderId="14" xfId="0" applyNumberFormat="1" applyFont="1" applyFill="1" applyBorder="1" applyAlignment="1">
      <alignment vertical="center" wrapText="1"/>
    </xf>
    <xf numFmtId="0" fontId="4" fillId="8" borderId="2" xfId="0" applyNumberFormat="1" applyFont="1" applyFill="1" applyBorder="1" applyAlignment="1">
      <alignment vertical="center" wrapText="1"/>
    </xf>
    <xf numFmtId="0" fontId="4" fillId="12" borderId="2" xfId="0" applyNumberFormat="1" applyFont="1" applyFill="1" applyBorder="1" applyAlignment="1">
      <alignment vertical="center" wrapText="1"/>
    </xf>
    <xf numFmtId="0" fontId="4" fillId="12" borderId="2" xfId="0" applyNumberFormat="1" applyFont="1" applyFill="1" applyBorder="1" applyAlignment="1">
      <alignment horizontal="center" vertical="center" wrapText="1"/>
    </xf>
    <xf numFmtId="9" fontId="4" fillId="12" borderId="2" xfId="0" applyNumberFormat="1" applyFont="1" applyFill="1" applyBorder="1" applyAlignment="1">
      <alignment horizontal="center" vertical="center" wrapText="1"/>
    </xf>
    <xf numFmtId="2" fontId="4" fillId="4" borderId="2" xfId="0" applyNumberFormat="1" applyFont="1" applyFill="1" applyBorder="1" applyAlignment="1">
      <alignment horizontal="center" vertical="center" wrapText="1"/>
    </xf>
    <xf numFmtId="0" fontId="4" fillId="4" borderId="2" xfId="0" applyNumberFormat="1" applyFont="1" applyFill="1" applyBorder="1" applyAlignment="1">
      <alignment horizontal="center" vertical="center" wrapText="1"/>
    </xf>
    <xf numFmtId="0" fontId="4" fillId="12" borderId="3" xfId="0" applyNumberFormat="1" applyFont="1" applyFill="1" applyBorder="1" applyAlignment="1">
      <alignment vertical="center" wrapText="1"/>
    </xf>
    <xf numFmtId="9" fontId="4" fillId="4" borderId="2" xfId="0" applyNumberFormat="1" applyFont="1" applyFill="1" applyBorder="1" applyAlignment="1">
      <alignment vertical="center" wrapText="1"/>
    </xf>
    <xf numFmtId="2" fontId="4" fillId="4" borderId="2" xfId="0" applyNumberFormat="1" applyFont="1" applyFill="1" applyBorder="1" applyAlignment="1">
      <alignment vertical="center" wrapText="1"/>
    </xf>
    <xf numFmtId="1" fontId="4" fillId="12" borderId="2" xfId="0" applyNumberFormat="1" applyFont="1" applyFill="1" applyBorder="1" applyAlignment="1">
      <alignment vertical="center" wrapText="1"/>
    </xf>
    <xf numFmtId="169" fontId="4" fillId="4" borderId="3" xfId="0" applyNumberFormat="1" applyFont="1" applyFill="1" applyBorder="1" applyAlignment="1">
      <alignment vertical="center" wrapText="1"/>
    </xf>
    <xf numFmtId="0" fontId="4" fillId="8" borderId="0" xfId="0" applyNumberFormat="1" applyFont="1" applyFill="1" applyBorder="1" applyAlignment="1">
      <alignment vertical="center" wrapText="1"/>
    </xf>
    <xf numFmtId="0" fontId="4" fillId="12" borderId="0" xfId="0" applyNumberFormat="1" applyFont="1" applyFill="1" applyBorder="1" applyAlignment="1">
      <alignment vertical="center" wrapText="1"/>
    </xf>
    <xf numFmtId="0" fontId="4" fillId="12" borderId="0" xfId="0" applyNumberFormat="1" applyFont="1" applyFill="1" applyBorder="1" applyAlignment="1">
      <alignment horizontal="center" vertical="center" wrapText="1"/>
    </xf>
    <xf numFmtId="9" fontId="4" fillId="12" borderId="0" xfId="0" applyNumberFormat="1" applyFont="1" applyFill="1" applyBorder="1" applyAlignment="1">
      <alignment horizontal="center" vertical="center" wrapText="1"/>
    </xf>
    <xf numFmtId="2" fontId="4" fillId="4" borderId="0" xfId="0" applyNumberFormat="1" applyFont="1" applyFill="1" applyBorder="1" applyAlignment="1">
      <alignment horizontal="center" vertical="center" wrapText="1"/>
    </xf>
    <xf numFmtId="0" fontId="4" fillId="4" borderId="0" xfId="0" applyNumberFormat="1" applyFont="1" applyFill="1" applyBorder="1" applyAlignment="1">
      <alignment horizontal="center" vertical="center" wrapText="1"/>
    </xf>
    <xf numFmtId="0" fontId="4" fillId="12" borderId="5" xfId="0" applyNumberFormat="1" applyFont="1" applyFill="1" applyBorder="1" applyAlignment="1">
      <alignment vertical="center" wrapText="1"/>
    </xf>
    <xf numFmtId="9" fontId="4" fillId="4" borderId="0" xfId="0" applyNumberFormat="1" applyFont="1" applyFill="1" applyBorder="1" applyAlignment="1">
      <alignment vertical="center" wrapText="1"/>
    </xf>
    <xf numFmtId="2" fontId="4" fillId="4" borderId="0" xfId="0" applyNumberFormat="1" applyFont="1" applyFill="1" applyBorder="1" applyAlignment="1">
      <alignment vertical="center" wrapText="1"/>
    </xf>
    <xf numFmtId="1" fontId="4" fillId="12" borderId="0" xfId="0" applyNumberFormat="1" applyFont="1" applyFill="1" applyBorder="1" applyAlignment="1">
      <alignment vertical="center" wrapText="1"/>
    </xf>
    <xf numFmtId="169" fontId="4" fillId="4" borderId="5" xfId="0" applyNumberFormat="1" applyFont="1" applyFill="1" applyBorder="1" applyAlignment="1">
      <alignment vertical="center" wrapText="1"/>
    </xf>
    <xf numFmtId="9" fontId="4" fillId="4" borderId="7" xfId="0" applyNumberFormat="1" applyFont="1" applyFill="1" applyBorder="1" applyAlignment="1">
      <alignment vertical="center" wrapText="1"/>
    </xf>
    <xf numFmtId="2" fontId="4" fillId="4" borderId="7" xfId="0" applyNumberFormat="1" applyFont="1" applyFill="1" applyBorder="1" applyAlignment="1">
      <alignment vertical="center" wrapText="1"/>
    </xf>
    <xf numFmtId="1" fontId="4" fillId="12" borderId="7" xfId="0" applyNumberFormat="1" applyFont="1" applyFill="1" applyBorder="1" applyAlignment="1">
      <alignment vertical="center" wrapText="1"/>
    </xf>
    <xf numFmtId="169" fontId="4" fillId="4" borderId="8" xfId="0" applyNumberFormat="1" applyFont="1" applyFill="1" applyBorder="1" applyAlignment="1">
      <alignment vertical="center" wrapText="1"/>
    </xf>
    <xf numFmtId="0" fontId="4" fillId="7" borderId="1" xfId="0" applyNumberFormat="1" applyFont="1" applyFill="1" applyBorder="1" applyAlignment="1">
      <alignment horizontal="center" vertical="center" wrapText="1"/>
    </xf>
    <xf numFmtId="0" fontId="4" fillId="7" borderId="4" xfId="0" applyNumberFormat="1" applyFont="1" applyFill="1" applyBorder="1" applyAlignment="1">
      <alignment horizontal="center" vertical="center" wrapText="1"/>
    </xf>
    <xf numFmtId="0" fontId="4" fillId="7" borderId="6" xfId="0" applyNumberFormat="1" applyFont="1" applyFill="1" applyBorder="1" applyAlignment="1">
      <alignment horizontal="center" vertical="center" wrapText="1"/>
    </xf>
    <xf numFmtId="0" fontId="4" fillId="8" borderId="7" xfId="0" applyNumberFormat="1" applyFont="1" applyFill="1" applyBorder="1" applyAlignment="1">
      <alignment vertical="center" wrapText="1"/>
    </xf>
    <xf numFmtId="0" fontId="4" fillId="12" borderId="7" xfId="0" applyNumberFormat="1" applyFont="1" applyFill="1" applyBorder="1" applyAlignment="1">
      <alignment vertical="center" wrapText="1"/>
    </xf>
    <xf numFmtId="0" fontId="4" fillId="12" borderId="7" xfId="0" applyNumberFormat="1" applyFont="1" applyFill="1" applyBorder="1" applyAlignment="1">
      <alignment horizontal="center" vertical="center" wrapText="1"/>
    </xf>
    <xf numFmtId="9" fontId="4" fillId="12" borderId="7" xfId="0" applyNumberFormat="1" applyFont="1" applyFill="1" applyBorder="1" applyAlignment="1">
      <alignment horizontal="center" vertical="center" wrapText="1"/>
    </xf>
    <xf numFmtId="2" fontId="4" fillId="4" borderId="7" xfId="0" applyNumberFormat="1" applyFont="1" applyFill="1" applyBorder="1" applyAlignment="1">
      <alignment horizontal="center" vertical="center" wrapText="1"/>
    </xf>
    <xf numFmtId="0" fontId="4" fillId="4" borderId="7" xfId="0" applyNumberFormat="1" applyFont="1" applyFill="1" applyBorder="1" applyAlignment="1">
      <alignment horizontal="center" vertical="center" wrapText="1"/>
    </xf>
    <xf numFmtId="0" fontId="4" fillId="12" borderId="8" xfId="0" applyNumberFormat="1" applyFont="1" applyFill="1" applyBorder="1" applyAlignment="1">
      <alignment vertical="center" wrapText="1"/>
    </xf>
    <xf numFmtId="169" fontId="4" fillId="8" borderId="2" xfId="0" applyNumberFormat="1" applyFont="1" applyFill="1" applyBorder="1" applyAlignment="1">
      <alignment horizontal="center" vertical="center" wrapText="1"/>
    </xf>
    <xf numFmtId="9" fontId="4" fillId="8" borderId="2" xfId="0" applyNumberFormat="1" applyFont="1" applyFill="1" applyBorder="1" applyAlignment="1">
      <alignment horizontal="center" vertical="center" wrapText="1"/>
    </xf>
    <xf numFmtId="0" fontId="4" fillId="8" borderId="3" xfId="0" applyNumberFormat="1" applyFont="1" applyFill="1" applyBorder="1" applyAlignment="1">
      <alignment vertical="center" wrapText="1"/>
    </xf>
    <xf numFmtId="1" fontId="4" fillId="11" borderId="2" xfId="0" applyNumberFormat="1" applyFont="1" applyFill="1" applyBorder="1" applyAlignment="1">
      <alignment vertical="center" wrapText="1"/>
    </xf>
    <xf numFmtId="169" fontId="4" fillId="8" borderId="0" xfId="0" applyNumberFormat="1" applyFont="1" applyFill="1" applyBorder="1" applyAlignment="1">
      <alignment horizontal="center" vertical="center" wrapText="1"/>
    </xf>
    <xf numFmtId="9" fontId="4" fillId="8" borderId="0" xfId="0" applyNumberFormat="1" applyFont="1" applyFill="1" applyBorder="1" applyAlignment="1">
      <alignment horizontal="center" vertical="center" wrapText="1"/>
    </xf>
    <xf numFmtId="0" fontId="4" fillId="8" borderId="5" xfId="0" applyNumberFormat="1" applyFont="1" applyFill="1" applyBorder="1" applyAlignment="1">
      <alignment vertical="center" wrapText="1"/>
    </xf>
    <xf numFmtId="1" fontId="4" fillId="11" borderId="0" xfId="0" applyNumberFormat="1" applyFont="1" applyFill="1" applyBorder="1" applyAlignment="1">
      <alignment vertical="center" wrapText="1"/>
    </xf>
    <xf numFmtId="169" fontId="4" fillId="10" borderId="0" xfId="0" applyNumberFormat="1" applyFont="1" applyFill="1" applyBorder="1" applyAlignment="1">
      <alignment horizontal="center" vertical="center" wrapText="1"/>
    </xf>
    <xf numFmtId="9" fontId="4" fillId="10" borderId="0" xfId="0" applyNumberFormat="1" applyFont="1" applyFill="1" applyBorder="1" applyAlignment="1">
      <alignment horizontal="center" vertical="center" wrapText="1"/>
    </xf>
    <xf numFmtId="1" fontId="4" fillId="11" borderId="7" xfId="0" applyNumberFormat="1" applyFont="1" applyFill="1" applyBorder="1" applyAlignment="1">
      <alignment vertical="center" wrapText="1"/>
    </xf>
    <xf numFmtId="169" fontId="4" fillId="8" borderId="7" xfId="0" applyNumberFormat="1" applyFont="1" applyFill="1" applyBorder="1" applyAlignment="1">
      <alignment horizontal="center" vertical="center" wrapText="1"/>
    </xf>
    <xf numFmtId="9" fontId="4" fillId="8" borderId="7" xfId="0" applyNumberFormat="1" applyFont="1" applyFill="1" applyBorder="1" applyAlignment="1">
      <alignment horizontal="center" vertical="center" wrapText="1"/>
    </xf>
    <xf numFmtId="0" fontId="4" fillId="8" borderId="8" xfId="0" applyNumberFormat="1" applyFont="1" applyFill="1" applyBorder="1" applyAlignment="1">
      <alignment vertical="center" wrapText="1"/>
    </xf>
    <xf numFmtId="2" fontId="4" fillId="7" borderId="2" xfId="0" applyNumberFormat="1" applyFont="1" applyFill="1" applyBorder="1" applyAlignment="1">
      <alignment vertical="center" wrapText="1"/>
    </xf>
    <xf numFmtId="2" fontId="4" fillId="7" borderId="3" xfId="0" applyNumberFormat="1" applyFont="1" applyFill="1" applyBorder="1" applyAlignment="1">
      <alignment vertical="center" wrapText="1"/>
    </xf>
    <xf numFmtId="1" fontId="4" fillId="7" borderId="2" xfId="0" applyNumberFormat="1" applyFont="1" applyFill="1" applyBorder="1" applyAlignment="1">
      <alignment vertical="center" wrapText="1"/>
    </xf>
    <xf numFmtId="169" fontId="4" fillId="7" borderId="2" xfId="0" applyNumberFormat="1" applyFont="1" applyFill="1" applyBorder="1" applyAlignment="1">
      <alignment vertical="center" wrapText="1"/>
    </xf>
    <xf numFmtId="2" fontId="4" fillId="7" borderId="0" xfId="0" applyNumberFormat="1" applyFont="1" applyFill="1" applyBorder="1" applyAlignment="1">
      <alignment vertical="center" wrapText="1"/>
    </xf>
    <xf numFmtId="2" fontId="4" fillId="7" borderId="5" xfId="0" applyNumberFormat="1" applyFont="1" applyFill="1" applyBorder="1" applyAlignment="1">
      <alignment vertical="center" wrapText="1"/>
    </xf>
    <xf numFmtId="169" fontId="4" fillId="7" borderId="0" xfId="0" applyNumberFormat="1" applyFont="1" applyFill="1" applyBorder="1" applyAlignment="1">
      <alignment vertical="center" wrapText="1"/>
    </xf>
    <xf numFmtId="2" fontId="4" fillId="7" borderId="7" xfId="0" applyNumberFormat="1" applyFont="1" applyFill="1" applyBorder="1" applyAlignment="1">
      <alignment vertical="center" wrapText="1"/>
    </xf>
    <xf numFmtId="2" fontId="4" fillId="7" borderId="8" xfId="0" applyNumberFormat="1" applyFont="1" applyFill="1" applyBorder="1" applyAlignment="1">
      <alignment vertical="center" wrapText="1"/>
    </xf>
    <xf numFmtId="1" fontId="4" fillId="7" borderId="7" xfId="0" applyNumberFormat="1" applyFont="1" applyFill="1" applyBorder="1" applyAlignment="1">
      <alignment vertical="center" wrapText="1"/>
    </xf>
    <xf numFmtId="169" fontId="4" fillId="7" borderId="7" xfId="0" applyNumberFormat="1" applyFont="1" applyFill="1" applyBorder="1" applyAlignment="1">
      <alignment vertical="center" wrapText="1"/>
    </xf>
    <xf numFmtId="169" fontId="4" fillId="7" borderId="3" xfId="0" applyNumberFormat="1" applyFont="1" applyFill="1" applyBorder="1" applyAlignment="1">
      <alignment vertical="center" wrapText="1"/>
    </xf>
    <xf numFmtId="169" fontId="4" fillId="7" borderId="5" xfId="0" applyNumberFormat="1" applyFont="1" applyFill="1" applyBorder="1" applyAlignment="1">
      <alignment vertical="center" wrapText="1"/>
    </xf>
    <xf numFmtId="169" fontId="4" fillId="7" borderId="8" xfId="0" applyNumberFormat="1" applyFont="1" applyFill="1" applyBorder="1" applyAlignment="1">
      <alignment vertical="center" wrapText="1"/>
    </xf>
    <xf numFmtId="0" fontId="1" fillId="2"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4" fillId="4" borderId="0" xfId="0" applyNumberFormat="1" applyFont="1" applyFill="1" applyBorder="1" applyAlignment="1">
      <alignment vertical="center"/>
    </xf>
    <xf numFmtId="0" fontId="4" fillId="4" borderId="0" xfId="0" applyNumberFormat="1" applyFont="1" applyFill="1" applyBorder="1" applyAlignment="1">
      <alignment horizontal="right" vertical="center"/>
    </xf>
    <xf numFmtId="0" fontId="5"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1" fillId="5" borderId="0" xfId="0" applyNumberFormat="1" applyFont="1" applyFill="1" applyBorder="1" applyAlignment="1">
      <alignment vertical="center"/>
    </xf>
    <xf numFmtId="0" fontId="7" fillId="6" borderId="1" xfId="0" applyNumberFormat="1" applyFont="1" applyFill="1" applyBorder="1" applyAlignment="1">
      <alignment vertical="center" wrapText="1"/>
    </xf>
    <xf numFmtId="0" fontId="7" fillId="6" borderId="2" xfId="0" applyNumberFormat="1" applyFont="1" applyFill="1" applyBorder="1" applyAlignment="1">
      <alignment vertical="center" wrapText="1"/>
    </xf>
    <xf numFmtId="0" fontId="7" fillId="6" borderId="3" xfId="0" applyNumberFormat="1" applyFont="1" applyFill="1" applyBorder="1" applyAlignment="1">
      <alignment vertical="center" wrapText="1"/>
    </xf>
    <xf numFmtId="0" fontId="7" fillId="6" borderId="4" xfId="0" applyNumberFormat="1" applyFont="1" applyFill="1" applyBorder="1" applyAlignment="1">
      <alignment vertical="center" wrapText="1"/>
    </xf>
    <xf numFmtId="0" fontId="7" fillId="6" borderId="0" xfId="0" applyNumberFormat="1" applyFont="1" applyFill="1" applyBorder="1" applyAlignment="1">
      <alignment vertical="center" wrapText="1"/>
    </xf>
    <xf numFmtId="0" fontId="7" fillId="6" borderId="5" xfId="0" applyNumberFormat="1" applyFont="1" applyFill="1" applyBorder="1" applyAlignment="1">
      <alignment vertical="center" wrapText="1"/>
    </xf>
    <xf numFmtId="0" fontId="7" fillId="6" borderId="6" xfId="0" applyNumberFormat="1" applyFont="1" applyFill="1" applyBorder="1" applyAlignment="1">
      <alignment vertical="center" wrapText="1"/>
    </xf>
    <xf numFmtId="0" fontId="7" fillId="6" borderId="7" xfId="0" applyNumberFormat="1" applyFont="1" applyFill="1" applyBorder="1" applyAlignment="1">
      <alignment vertical="center" wrapText="1"/>
    </xf>
    <xf numFmtId="0" fontId="7" fillId="6" borderId="8" xfId="0" applyNumberFormat="1" applyFont="1" applyFill="1" applyBorder="1" applyAlignment="1">
      <alignment vertical="center" wrapText="1"/>
    </xf>
    <xf numFmtId="0" fontId="8" fillId="3" borderId="9" xfId="0" applyNumberFormat="1" applyFont="1" applyFill="1" applyBorder="1" applyAlignment="1">
      <alignment horizontal="center" vertical="center" wrapText="1"/>
    </xf>
    <xf numFmtId="0" fontId="8" fillId="3" borderId="10" xfId="0" applyNumberFormat="1" applyFont="1" applyFill="1" applyBorder="1" applyAlignment="1">
      <alignment horizontal="center" vertical="center" wrapText="1"/>
    </xf>
    <xf numFmtId="0" fontId="8" fillId="3" borderId="11" xfId="0" applyNumberFormat="1" applyFont="1" applyFill="1" applyBorder="1" applyAlignment="1">
      <alignment horizontal="center" vertical="center" wrapText="1"/>
    </xf>
    <xf numFmtId="0" fontId="9" fillId="7" borderId="1" xfId="0" applyNumberFormat="1" applyFont="1" applyFill="1" applyBorder="1" applyAlignment="1">
      <alignment vertical="center" wrapText="1"/>
    </xf>
    <xf numFmtId="0" fontId="9" fillId="7" borderId="2" xfId="0" applyNumberFormat="1" applyFont="1" applyFill="1" applyBorder="1" applyAlignment="1">
      <alignment vertical="center" wrapText="1"/>
    </xf>
    <xf numFmtId="0" fontId="4" fillId="7" borderId="2" xfId="0" applyNumberFormat="1" applyFont="1" applyFill="1" applyBorder="1" applyAlignment="1">
      <alignment vertical="center" wrapText="1"/>
    </xf>
    <xf numFmtId="0" fontId="4" fillId="7" borderId="3" xfId="0" applyNumberFormat="1" applyFont="1" applyFill="1" applyBorder="1" applyAlignment="1">
      <alignment vertical="center" wrapText="1"/>
    </xf>
    <xf numFmtId="0" fontId="9" fillId="7" borderId="4" xfId="0" applyNumberFormat="1" applyFont="1" applyFill="1" applyBorder="1" applyAlignment="1">
      <alignment vertical="center" wrapText="1"/>
    </xf>
    <xf numFmtId="0" fontId="9" fillId="7" borderId="0" xfId="0" applyNumberFormat="1" applyFont="1" applyFill="1" applyBorder="1" applyAlignment="1">
      <alignment vertical="center" wrapText="1"/>
    </xf>
    <xf numFmtId="0" fontId="4" fillId="7" borderId="0" xfId="0" applyNumberFormat="1" applyFont="1" applyFill="1" applyBorder="1" applyAlignment="1">
      <alignment vertical="center" wrapText="1"/>
    </xf>
    <xf numFmtId="0" fontId="4" fillId="7" borderId="5" xfId="0" applyNumberFormat="1" applyFont="1" applyFill="1" applyBorder="1" applyAlignment="1">
      <alignment vertical="center" wrapText="1"/>
    </xf>
    <xf numFmtId="0" fontId="9" fillId="7" borderId="6" xfId="0" applyNumberFormat="1" applyFont="1" applyFill="1" applyBorder="1" applyAlignment="1">
      <alignment vertical="center" wrapText="1"/>
    </xf>
    <xf numFmtId="0" fontId="9" fillId="7" borderId="7" xfId="0" applyNumberFormat="1" applyFont="1" applyFill="1" applyBorder="1" applyAlignment="1">
      <alignment vertical="center" wrapText="1"/>
    </xf>
    <xf numFmtId="0" fontId="4" fillId="7" borderId="7" xfId="0" applyNumberFormat="1" applyFont="1" applyFill="1" applyBorder="1" applyAlignment="1">
      <alignment vertical="center" wrapText="1"/>
    </xf>
    <xf numFmtId="0" fontId="4" fillId="7" borderId="8" xfId="0" applyNumberFormat="1" applyFont="1" applyFill="1" applyBorder="1" applyAlignment="1">
      <alignment vertical="center" wrapText="1"/>
    </xf>
    <xf numFmtId="0" fontId="9" fillId="9" borderId="1" xfId="0" applyNumberFormat="1" applyFont="1" applyFill="1" applyBorder="1" applyAlignment="1">
      <alignment vertical="center" wrapText="1"/>
    </xf>
    <xf numFmtId="0" fontId="9" fillId="9" borderId="3" xfId="0" applyNumberFormat="1" applyFont="1" applyFill="1" applyBorder="1" applyAlignment="1">
      <alignment vertical="center" wrapText="1"/>
    </xf>
    <xf numFmtId="0" fontId="9" fillId="9" borderId="4" xfId="0" applyNumberFormat="1" applyFont="1" applyFill="1" applyBorder="1" applyAlignment="1">
      <alignment vertical="center" wrapText="1"/>
    </xf>
    <xf numFmtId="0" fontId="9" fillId="9" borderId="5" xfId="0" applyNumberFormat="1" applyFont="1" applyFill="1" applyBorder="1" applyAlignment="1">
      <alignment vertical="center" wrapText="1"/>
    </xf>
    <xf numFmtId="0" fontId="9" fillId="9" borderId="6" xfId="0" applyNumberFormat="1" applyFont="1" applyFill="1" applyBorder="1" applyAlignment="1">
      <alignment vertical="center" wrapText="1"/>
    </xf>
    <xf numFmtId="0" fontId="9" fillId="9" borderId="8" xfId="0" applyNumberFormat="1" applyFont="1" applyFill="1" applyBorder="1" applyAlignment="1">
      <alignment vertical="center" wrapText="1"/>
    </xf>
    <xf numFmtId="0" fontId="4" fillId="10" borderId="1" xfId="0" applyNumberFormat="1" applyFont="1" applyFill="1" applyBorder="1" applyAlignment="1">
      <alignment vertical="center" wrapText="1"/>
    </xf>
    <xf numFmtId="0" fontId="4" fillId="10" borderId="2" xfId="0" applyNumberFormat="1" applyFont="1" applyFill="1" applyBorder="1" applyAlignment="1">
      <alignment vertical="center" wrapText="1"/>
    </xf>
    <xf numFmtId="0" fontId="4" fillId="10" borderId="3" xfId="0" applyNumberFormat="1" applyFont="1" applyFill="1" applyBorder="1" applyAlignment="1">
      <alignment vertical="center" wrapText="1"/>
    </xf>
    <xf numFmtId="0" fontId="4" fillId="10" borderId="4" xfId="0" applyNumberFormat="1" applyFont="1" applyFill="1" applyBorder="1" applyAlignment="1">
      <alignment vertical="center" wrapText="1"/>
    </xf>
    <xf numFmtId="0" fontId="4" fillId="10" borderId="0" xfId="0" applyNumberFormat="1" applyFont="1" applyFill="1" applyBorder="1" applyAlignment="1">
      <alignment vertical="center" wrapText="1"/>
    </xf>
    <xf numFmtId="0" fontId="4" fillId="10" borderId="5" xfId="0" applyNumberFormat="1" applyFont="1" applyFill="1" applyBorder="1" applyAlignment="1">
      <alignment vertical="center" wrapText="1"/>
    </xf>
    <xf numFmtId="0" fontId="4" fillId="10" borderId="6" xfId="0" applyNumberFormat="1" applyFont="1" applyFill="1" applyBorder="1" applyAlignment="1">
      <alignment vertical="center" wrapText="1"/>
    </xf>
    <xf numFmtId="0" fontId="4" fillId="10" borderId="7" xfId="0" applyNumberFormat="1" applyFont="1" applyFill="1" applyBorder="1" applyAlignment="1">
      <alignment vertical="center" wrapText="1"/>
    </xf>
    <xf numFmtId="0" fontId="4" fillId="10" borderId="8" xfId="0" applyNumberFormat="1" applyFont="1" applyFill="1" applyBorder="1" applyAlignment="1">
      <alignment vertical="center" wrapText="1"/>
    </xf>
    <xf numFmtId="0" fontId="11" fillId="2"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10" fillId="11" borderId="15" xfId="0" applyNumberFormat="1" applyFont="1" applyFill="1" applyBorder="1" applyAlignment="1">
      <alignment vertical="center" wrapText="1"/>
    </xf>
    <xf numFmtId="0" fontId="10" fillId="11" borderId="16" xfId="0" applyNumberFormat="1" applyFont="1" applyFill="1" applyBorder="1" applyAlignment="1">
      <alignment vertical="center" wrapText="1"/>
    </xf>
    <xf numFmtId="0" fontId="10" fillId="11" borderId="17" xfId="0" applyNumberFormat="1" applyFont="1" applyFill="1" applyBorder="1" applyAlignment="1">
      <alignment vertical="center" wrapText="1"/>
    </xf>
    <xf numFmtId="0" fontId="10" fillId="11" borderId="18" xfId="0" applyNumberFormat="1" applyFont="1" applyFill="1" applyBorder="1" applyAlignment="1">
      <alignment vertical="center" wrapText="1"/>
    </xf>
    <xf numFmtId="0" fontId="10" fillId="11" borderId="19" xfId="0" applyNumberFormat="1" applyFont="1" applyFill="1" applyBorder="1" applyAlignment="1">
      <alignment vertical="center" wrapText="1"/>
    </xf>
    <xf numFmtId="0" fontId="10" fillId="11" borderId="20" xfId="0" applyNumberFormat="1" applyFont="1" applyFill="1" applyBorder="1" applyAlignment="1">
      <alignment vertical="center" wrapText="1"/>
    </xf>
    <xf numFmtId="0" fontId="10" fillId="11" borderId="24" xfId="0" applyNumberFormat="1" applyFont="1" applyFill="1" applyBorder="1" applyAlignment="1">
      <alignment vertical="center" wrapText="1"/>
    </xf>
    <xf numFmtId="0" fontId="10" fillId="11" borderId="0" xfId="0" applyNumberFormat="1" applyFont="1" applyFill="1" applyBorder="1" applyAlignment="1">
      <alignment vertical="center" wrapText="1"/>
    </xf>
    <xf numFmtId="0" fontId="10" fillId="11" borderId="25" xfId="0" applyNumberFormat="1" applyFont="1" applyFill="1" applyBorder="1" applyAlignment="1">
      <alignment vertical="center" wrapText="1"/>
    </xf>
    <xf numFmtId="0" fontId="14" fillId="0" borderId="0" xfId="0" applyNumberFormat="1" applyFont="1" applyFill="1" applyBorder="1" applyAlignment="1">
      <alignment horizontal="center" vertical="center"/>
    </xf>
    <xf numFmtId="0" fontId="4" fillId="6" borderId="1" xfId="0" applyNumberFormat="1" applyFont="1" applyFill="1" applyBorder="1" applyAlignment="1">
      <alignment vertical="center" wrapText="1"/>
    </xf>
    <xf numFmtId="0" fontId="4" fillId="6" borderId="2" xfId="0" applyNumberFormat="1" applyFont="1" applyFill="1" applyBorder="1" applyAlignment="1">
      <alignment vertical="center" wrapText="1"/>
    </xf>
    <xf numFmtId="0" fontId="4" fillId="6" borderId="3" xfId="0" applyNumberFormat="1" applyFont="1" applyFill="1" applyBorder="1" applyAlignment="1">
      <alignment vertical="center" wrapText="1"/>
    </xf>
    <xf numFmtId="0" fontId="4" fillId="6" borderId="6" xfId="0" applyNumberFormat="1" applyFont="1" applyFill="1" applyBorder="1" applyAlignment="1">
      <alignment vertical="center" wrapText="1"/>
    </xf>
    <xf numFmtId="0" fontId="4" fillId="6" borderId="7" xfId="0" applyNumberFormat="1" applyFont="1" applyFill="1" applyBorder="1" applyAlignment="1">
      <alignment vertical="center" wrapText="1"/>
    </xf>
    <xf numFmtId="0" fontId="4" fillId="6" borderId="8" xfId="0" applyNumberFormat="1" applyFont="1" applyFill="1" applyBorder="1" applyAlignment="1">
      <alignment vertical="center" wrapText="1"/>
    </xf>
    <xf numFmtId="0" fontId="15" fillId="10" borderId="1" xfId="0" applyNumberFormat="1" applyFont="1" applyFill="1" applyBorder="1" applyAlignment="1">
      <alignment vertical="center" wrapText="1"/>
    </xf>
    <xf numFmtId="0" fontId="15" fillId="10" borderId="2" xfId="0" applyNumberFormat="1" applyFont="1" applyFill="1" applyBorder="1" applyAlignment="1">
      <alignment vertical="center" wrapText="1"/>
    </xf>
    <xf numFmtId="0" fontId="15" fillId="10" borderId="3" xfId="0" applyNumberFormat="1" applyFont="1" applyFill="1" applyBorder="1" applyAlignment="1">
      <alignment vertical="center" wrapText="1"/>
    </xf>
    <xf numFmtId="0" fontId="15" fillId="10" borderId="4" xfId="0" applyNumberFormat="1" applyFont="1" applyFill="1" applyBorder="1" applyAlignment="1">
      <alignment vertical="center" wrapText="1"/>
    </xf>
    <xf numFmtId="0" fontId="15" fillId="10" borderId="0" xfId="0" applyNumberFormat="1" applyFont="1" applyFill="1" applyBorder="1" applyAlignment="1">
      <alignment vertical="center" wrapText="1"/>
    </xf>
    <xf numFmtId="0" fontId="15" fillId="10" borderId="5" xfId="0" applyNumberFormat="1" applyFont="1" applyFill="1" applyBorder="1" applyAlignment="1">
      <alignment vertical="center" wrapText="1"/>
    </xf>
    <xf numFmtId="0" fontId="15" fillId="10" borderId="6" xfId="0" applyNumberFormat="1" applyFont="1" applyFill="1" applyBorder="1" applyAlignment="1">
      <alignment vertical="center" wrapText="1"/>
    </xf>
    <xf numFmtId="0" fontId="15" fillId="10" borderId="7" xfId="0" applyNumberFormat="1" applyFont="1" applyFill="1" applyBorder="1" applyAlignment="1">
      <alignment vertical="center" wrapText="1"/>
    </xf>
    <xf numFmtId="0" fontId="15" fillId="10" borderId="8" xfId="0" applyNumberFormat="1" applyFont="1" applyFill="1" applyBorder="1" applyAlignment="1">
      <alignment vertical="center" wrapText="1"/>
    </xf>
    <xf numFmtId="170" fontId="4" fillId="7" borderId="2" xfId="0" applyNumberFormat="1" applyFont="1" applyFill="1" applyBorder="1" applyAlignment="1">
      <alignment vertical="center" wrapText="1"/>
    </xf>
    <xf numFmtId="170" fontId="4" fillId="7" borderId="0" xfId="0" applyNumberFormat="1" applyFont="1" applyFill="1" applyBorder="1" applyAlignment="1">
      <alignment vertical="center" wrapText="1"/>
    </xf>
    <xf numFmtId="0" fontId="9" fillId="8" borderId="22" xfId="0" applyNumberFormat="1" applyFont="1" applyFill="1" applyBorder="1" applyAlignment="1">
      <alignment vertical="center" wrapText="1"/>
    </xf>
    <xf numFmtId="170" fontId="9" fillId="8" borderId="22" xfId="0" applyNumberFormat="1" applyFont="1" applyFill="1" applyBorder="1" applyAlignment="1">
      <alignment vertical="center" wrapText="1"/>
    </xf>
    <xf numFmtId="0" fontId="9" fillId="8" borderId="23" xfId="0" applyNumberFormat="1" applyFont="1" applyFill="1" applyBorder="1" applyAlignment="1">
      <alignment vertical="center" wrapText="1"/>
    </xf>
    <xf numFmtId="0" fontId="10" fillId="11" borderId="0" xfId="0" applyNumberFormat="1" applyFont="1" applyFill="1" applyBorder="1" applyAlignment="1">
      <alignment horizontal="center" vertical="center" wrapText="1"/>
    </xf>
    <xf numFmtId="0" fontId="8" fillId="3" borderId="0" xfId="0" applyNumberFormat="1" applyFont="1" applyFill="1" applyBorder="1" applyAlignment="1">
      <alignment horizontal="center" vertical="center"/>
    </xf>
    <xf numFmtId="2" fontId="14" fillId="10" borderId="26" xfId="0" applyNumberFormat="1" applyFont="1" applyFill="1" applyBorder="1" applyAlignment="1">
      <alignment horizontal="center" vertical="center" wrapText="1"/>
    </xf>
    <xf numFmtId="0" fontId="14" fillId="10" borderId="27" xfId="0" applyNumberFormat="1" applyFont="1" applyFill="1" applyBorder="1" applyAlignment="1">
      <alignment horizontal="center" vertical="center" wrapText="1"/>
    </xf>
    <xf numFmtId="0" fontId="14" fillId="10" borderId="28" xfId="0" applyNumberFormat="1" applyFont="1" applyFill="1" applyBorder="1" applyAlignment="1">
      <alignment horizontal="center" vertical="center" wrapText="1"/>
    </xf>
    <xf numFmtId="0" fontId="14" fillId="10" borderId="29" xfId="0" applyNumberFormat="1" applyFont="1" applyFill="1" applyBorder="1" applyAlignment="1">
      <alignment horizontal="center" vertical="center" wrapText="1"/>
    </xf>
    <xf numFmtId="0" fontId="14" fillId="10" borderId="0" xfId="0" applyNumberFormat="1" applyFont="1" applyFill="1" applyBorder="1" applyAlignment="1">
      <alignment horizontal="center" vertical="center" wrapText="1"/>
    </xf>
    <xf numFmtId="0" fontId="14" fillId="10" borderId="30" xfId="0" applyNumberFormat="1" applyFont="1" applyFill="1" applyBorder="1" applyAlignment="1">
      <alignment horizontal="center" vertical="center" wrapText="1"/>
    </xf>
    <xf numFmtId="0" fontId="14" fillId="10" borderId="31" xfId="0" applyNumberFormat="1" applyFont="1" applyFill="1" applyBorder="1" applyAlignment="1">
      <alignment horizontal="center" vertical="center" wrapText="1"/>
    </xf>
    <xf numFmtId="0" fontId="14" fillId="10" borderId="32" xfId="0" applyNumberFormat="1" applyFont="1" applyFill="1" applyBorder="1" applyAlignment="1">
      <alignment horizontal="center" vertical="center" wrapText="1"/>
    </xf>
    <xf numFmtId="0" fontId="14" fillId="10" borderId="33" xfId="0" applyNumberFormat="1" applyFont="1" applyFill="1" applyBorder="1" applyAlignment="1">
      <alignment horizontal="center" vertical="center" wrapText="1"/>
    </xf>
    <xf numFmtId="49" fontId="14" fillId="10" borderId="26" xfId="0" applyNumberFormat="1" applyFont="1" applyFill="1" applyBorder="1" applyAlignment="1">
      <alignment horizontal="center" vertical="center" wrapText="1"/>
    </xf>
    <xf numFmtId="170" fontId="14" fillId="10" borderId="26" xfId="0" applyNumberFormat="1" applyFont="1" applyFill="1" applyBorder="1" applyAlignment="1">
      <alignment horizontal="center" vertical="center" wrapText="1"/>
    </xf>
    <xf numFmtId="170" fontId="4" fillId="7" borderId="7" xfId="0" applyNumberFormat="1" applyFont="1" applyFill="1" applyBorder="1" applyAlignment="1">
      <alignment vertical="center" wrapText="1"/>
    </xf>
  </cellXfs>
  <cellStyles count="1">
    <cellStyle name="Normal" xfId="0" builtinId="0"/>
  </cellStyles>
  <dxfs count="2">
    <dxf>
      <font>
        <b/>
        <color rgb="FFB43C3C"/>
      </font>
      <fill>
        <patternFill patternType="solid">
          <bgColor rgb="FFF7DEDE"/>
        </patternFill>
      </fill>
    </dxf>
    <dxf>
      <font>
        <b/>
        <color rgb="FFB43C3C"/>
      </font>
      <fill>
        <patternFill patternType="solid">
          <bgColor rgb="FFF7DED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FY2020 Revenue by Business Group</a:t>
            </a:r>
          </a:p>
        </c:rich>
      </c:tx>
      <c:layout/>
      <c:overlay val="0"/>
    </c:title>
    <c:autoTitleDeleted val="0"/>
    <c:plotArea>
      <c:layout/>
      <c:barChart>
        <c:barDir val="col"/>
        <c:grouping val="clustered"/>
        <c:varyColors val="0"/>
        <c:ser>
          <c:idx val="0"/>
          <c:order val="0"/>
          <c:tx>
            <c:v>Revenue</c:v>
          </c:tx>
          <c:invertIfNegative val="1"/>
          <c:cat>
            <c:strRef>
              <c:f>'01_Business_Case'!$A$27:$A$30</c:f>
              <c:strCache>
                <c:ptCount val="4"/>
                <c:pt idx="0">
                  <c:v>Diagnostic Platforms</c:v>
                </c:pt>
                <c:pt idx="1">
                  <c:v>Patient Monitoring</c:v>
                </c:pt>
                <c:pt idx="2">
                  <c:v>Consumables &amp; Services</c:v>
                </c:pt>
                <c:pt idx="3">
                  <c:v>Digital Care Solutions</c:v>
                </c:pt>
              </c:strCache>
            </c:strRef>
          </c:cat>
          <c:val>
            <c:numRef>
              <c:f>'01_Business_Case'!$B$27:$B$30</c:f>
              <c:numCache>
                <c:formatCode>\$0.00" bn"</c:formatCode>
                <c:ptCount val="4"/>
                <c:pt idx="0">
                  <c:v>5.4</c:v>
                </c:pt>
                <c:pt idx="1">
                  <c:v>3.8</c:v>
                </c:pt>
                <c:pt idx="2">
                  <c:v>3.2</c:v>
                </c:pt>
                <c:pt idx="3">
                  <c:v>1.8</c:v>
                </c:pt>
              </c:numCache>
            </c:numRef>
          </c:val>
          <c:extLst>
            <c:ext xmlns:c16="http://schemas.microsoft.com/office/drawing/2014/chart" uri="{C3380CC4-5D6E-409C-BE32-E72D297353CC}">
              <c16:uniqueId val="{00000000-70BC-41F6-A3DC-C1F6B328E329}"/>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quot; bn&quot;"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Current Alignment vs. Target State</a:t>
            </a:r>
          </a:p>
        </c:rich>
      </c:tx>
      <c:layout/>
      <c:overlay val="0"/>
    </c:title>
    <c:autoTitleDeleted val="0"/>
    <c:plotArea>
      <c:layout/>
      <c:barChart>
        <c:barDir val="col"/>
        <c:grouping val="clustered"/>
        <c:varyColors val="0"/>
        <c:ser>
          <c:idx val="0"/>
          <c:order val="0"/>
          <c:tx>
            <c:v>Current</c:v>
          </c:tx>
          <c:invertIfNegative val="1"/>
          <c:cat>
            <c:strRef>
              <c:f>'04_Executive_Dashboard'!$J$14:$J$20</c:f>
              <c:strCache>
                <c:ptCount val="7"/>
                <c:pt idx="0">
                  <c:v>Strategy</c:v>
                </c:pt>
                <c:pt idx="1">
                  <c:v>Structure</c:v>
                </c:pt>
                <c:pt idx="2">
                  <c:v>Systems</c:v>
                </c:pt>
                <c:pt idx="3">
                  <c:v>Shared Values</c:v>
                </c:pt>
                <c:pt idx="4">
                  <c:v>Style</c:v>
                </c:pt>
                <c:pt idx="5">
                  <c:v>Staff</c:v>
                </c:pt>
                <c:pt idx="6">
                  <c:v>Skills</c:v>
                </c:pt>
              </c:strCache>
            </c:strRef>
          </c:cat>
          <c:val>
            <c:numRef>
              <c:f>'04_Executive_Dashboard'!$K$14:$K$20</c:f>
              <c:numCache>
                <c:formatCode>0.00</c:formatCode>
                <c:ptCount val="7"/>
                <c:pt idx="0">
                  <c:v>2.9750000000000001</c:v>
                </c:pt>
                <c:pt idx="1">
                  <c:v>2.3250000000000002</c:v>
                </c:pt>
                <c:pt idx="2">
                  <c:v>2.25</c:v>
                </c:pt>
                <c:pt idx="3">
                  <c:v>3.125</c:v>
                </c:pt>
                <c:pt idx="4">
                  <c:v>2.6</c:v>
                </c:pt>
                <c:pt idx="5">
                  <c:v>2.5750000000000002</c:v>
                </c:pt>
                <c:pt idx="6">
                  <c:v>2.2250000000000001</c:v>
                </c:pt>
              </c:numCache>
            </c:numRef>
          </c:val>
          <c:extLst>
            <c:ext xmlns:c16="http://schemas.microsoft.com/office/drawing/2014/chart" uri="{C3380CC4-5D6E-409C-BE32-E72D297353CC}">
              <c16:uniqueId val="{00000000-EEE7-44F8-B2EA-C46F97849591}"/>
            </c:ext>
          </c:extLst>
        </c:ser>
        <c:ser>
          <c:idx val="1"/>
          <c:order val="1"/>
          <c:tx>
            <c:v>Target</c:v>
          </c:tx>
          <c:invertIfNegative val="1"/>
          <c:cat>
            <c:strRef>
              <c:f>'04_Executive_Dashboard'!$J$14:$J$20</c:f>
              <c:strCache>
                <c:ptCount val="7"/>
                <c:pt idx="0">
                  <c:v>Strategy</c:v>
                </c:pt>
                <c:pt idx="1">
                  <c:v>Structure</c:v>
                </c:pt>
                <c:pt idx="2">
                  <c:v>Systems</c:v>
                </c:pt>
                <c:pt idx="3">
                  <c:v>Shared Values</c:v>
                </c:pt>
                <c:pt idx="4">
                  <c:v>Style</c:v>
                </c:pt>
                <c:pt idx="5">
                  <c:v>Staff</c:v>
                </c:pt>
                <c:pt idx="6">
                  <c:v>Skills</c:v>
                </c:pt>
              </c:strCache>
            </c:strRef>
          </c:cat>
          <c:val>
            <c:numRef>
              <c:f>'04_Executive_Dashboard'!$L$14:$L$20</c:f>
              <c:numCache>
                <c:formatCode>0.00</c:formatCode>
                <c:ptCount val="7"/>
                <c:pt idx="0">
                  <c:v>4.5</c:v>
                </c:pt>
                <c:pt idx="1">
                  <c:v>4.1899999999999995</c:v>
                </c:pt>
                <c:pt idx="2">
                  <c:v>4.5</c:v>
                </c:pt>
                <c:pt idx="3">
                  <c:v>4.3499999999999996</c:v>
                </c:pt>
                <c:pt idx="4">
                  <c:v>4.2349999999999994</c:v>
                </c:pt>
                <c:pt idx="5">
                  <c:v>4.1100000000000003</c:v>
                </c:pt>
                <c:pt idx="6">
                  <c:v>4.4599999999999991</c:v>
                </c:pt>
              </c:numCache>
            </c:numRef>
          </c:val>
          <c:extLst>
            <c:ext xmlns:c16="http://schemas.microsoft.com/office/drawing/2014/chart" uri="{C3380CC4-5D6E-409C-BE32-E72D297353CC}">
              <c16:uniqueId val="{00000001-EEE7-44F8-B2EA-C46F97849591}"/>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Transformation Priority Index</a:t>
            </a:r>
          </a:p>
        </c:rich>
      </c:tx>
      <c:layout/>
      <c:overlay val="0"/>
    </c:title>
    <c:autoTitleDeleted val="0"/>
    <c:plotArea>
      <c:layout/>
      <c:barChart>
        <c:barDir val="col"/>
        <c:grouping val="clustered"/>
        <c:varyColors val="0"/>
        <c:ser>
          <c:idx val="0"/>
          <c:order val="0"/>
          <c:tx>
            <c:v>Priority Index</c:v>
          </c:tx>
          <c:invertIfNegative val="1"/>
          <c:cat>
            <c:strRef>
              <c:f>'04_Executive_Dashboard'!$J$42:$J$48</c:f>
              <c:strCache>
                <c:ptCount val="7"/>
                <c:pt idx="0">
                  <c:v>Strategy</c:v>
                </c:pt>
                <c:pt idx="1">
                  <c:v>Structure</c:v>
                </c:pt>
                <c:pt idx="2">
                  <c:v>Systems</c:v>
                </c:pt>
                <c:pt idx="3">
                  <c:v>Shared Values</c:v>
                </c:pt>
                <c:pt idx="4">
                  <c:v>Style</c:v>
                </c:pt>
                <c:pt idx="5">
                  <c:v>Staff</c:v>
                </c:pt>
                <c:pt idx="6">
                  <c:v>Skills</c:v>
                </c:pt>
              </c:strCache>
            </c:strRef>
          </c:cat>
          <c:val>
            <c:numRef>
              <c:f>'04_Executive_Dashboard'!$K$42:$K$48</c:f>
              <c:numCache>
                <c:formatCode>0.0</c:formatCode>
                <c:ptCount val="7"/>
                <c:pt idx="0">
                  <c:v>27.450000000000003</c:v>
                </c:pt>
                <c:pt idx="1">
                  <c:v>41.962499999999977</c:v>
                </c:pt>
                <c:pt idx="2">
                  <c:v>53.437500000000007</c:v>
                </c:pt>
                <c:pt idx="3">
                  <c:v>13.229999999999997</c:v>
                </c:pt>
                <c:pt idx="4">
                  <c:v>36.787499999999987</c:v>
                </c:pt>
                <c:pt idx="5">
                  <c:v>34.537500000000001</c:v>
                </c:pt>
                <c:pt idx="6">
                  <c:v>55.874999999999972</c:v>
                </c:pt>
              </c:numCache>
            </c:numRef>
          </c:val>
          <c:extLst>
            <c:ext xmlns:c16="http://schemas.microsoft.com/office/drawing/2014/chart" uri="{C3380CC4-5D6E-409C-BE32-E72D297353CC}">
              <c16:uniqueId val="{00000000-06F1-42BA-A08D-869E98E32C57}"/>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0</xdr:rowOff>
    </xdr:from>
    <xdr:to>
      <xdr:col>6</xdr:col>
      <xdr:colOff>0</xdr:colOff>
      <xdr:row>48</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21</xdr:row>
      <xdr:rowOff>0</xdr:rowOff>
    </xdr:from>
    <xdr:to>
      <xdr:col>19</xdr:col>
      <xdr:colOff>0</xdr:colOff>
      <xdr:row>39</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39</xdr:row>
      <xdr:rowOff>0</xdr:rowOff>
    </xdr:from>
    <xdr:to>
      <xdr:col>19</xdr:col>
      <xdr:colOff>0</xdr:colOff>
      <xdr:row>56</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opLeftCell="A14" workbookViewId="0">
      <selection sqref="A1:L1"/>
    </sheetView>
  </sheetViews>
  <sheetFormatPr defaultRowHeight="14"/>
  <cols>
    <col min="1" max="2" width="15" customWidth="1"/>
    <col min="3" max="6" width="14" customWidth="1"/>
    <col min="7" max="12" width="13" customWidth="1"/>
  </cols>
  <sheetData>
    <row r="1" spans="1:23" ht="17.399999999999999" customHeight="1">
      <c r="A1" s="116" t="s">
        <v>0</v>
      </c>
      <c r="B1" s="116"/>
      <c r="C1" s="116"/>
      <c r="D1" s="116"/>
      <c r="E1" s="116"/>
      <c r="F1" s="116"/>
      <c r="G1" s="116"/>
      <c r="H1" s="116"/>
      <c r="I1" s="116"/>
      <c r="J1" s="116"/>
      <c r="K1" s="116"/>
      <c r="L1" s="116"/>
      <c r="M1" s="12"/>
      <c r="N1" s="12"/>
      <c r="O1" s="12"/>
      <c r="P1" s="12"/>
      <c r="Q1" s="12"/>
      <c r="R1" s="12"/>
      <c r="S1" s="12"/>
      <c r="T1" s="12"/>
      <c r="U1" s="12"/>
      <c r="V1" s="12"/>
      <c r="W1" s="12"/>
    </row>
    <row r="2" spans="1:23" ht="22.65" customHeight="1">
      <c r="A2" s="117" t="s">
        <v>1</v>
      </c>
      <c r="B2" s="117"/>
      <c r="C2" s="117"/>
      <c r="D2" s="117"/>
      <c r="E2" s="117"/>
      <c r="F2" s="117"/>
      <c r="G2" s="117"/>
      <c r="H2" s="117"/>
      <c r="I2" s="117"/>
      <c r="J2" s="117"/>
      <c r="K2" s="117"/>
      <c r="L2" s="117"/>
      <c r="M2" s="12"/>
      <c r="N2" s="12"/>
      <c r="O2" s="12"/>
      <c r="P2" s="12"/>
      <c r="Q2" s="12"/>
      <c r="R2" s="12"/>
      <c r="S2" s="12"/>
      <c r="T2" s="12"/>
      <c r="U2" s="12"/>
      <c r="V2" s="12"/>
      <c r="W2" s="12"/>
    </row>
    <row r="3" spans="1:23" ht="14.65" customHeight="1">
      <c r="A3" s="118" t="s">
        <v>2</v>
      </c>
      <c r="B3" s="118"/>
      <c r="C3" s="118"/>
      <c r="D3" s="118"/>
      <c r="E3" s="118"/>
      <c r="F3" s="118"/>
      <c r="G3" s="119" t="s">
        <v>3</v>
      </c>
      <c r="H3" s="119"/>
      <c r="I3" s="119"/>
      <c r="J3" s="119"/>
      <c r="K3" s="119"/>
      <c r="L3" s="119"/>
      <c r="M3" s="12"/>
      <c r="N3" s="12"/>
      <c r="O3" s="12"/>
      <c r="P3" s="12"/>
      <c r="Q3" s="12"/>
      <c r="R3" s="12"/>
      <c r="S3" s="12"/>
      <c r="T3" s="12"/>
      <c r="U3" s="12"/>
      <c r="V3" s="12"/>
      <c r="W3" s="12"/>
    </row>
    <row r="4" spans="1:23">
      <c r="A4" s="12"/>
      <c r="B4" s="12"/>
      <c r="C4" s="12"/>
      <c r="D4" s="12"/>
      <c r="E4" s="12"/>
      <c r="F4" s="12"/>
      <c r="G4" s="12"/>
      <c r="H4" s="12"/>
      <c r="I4" s="12"/>
      <c r="J4" s="12"/>
      <c r="K4" s="12"/>
      <c r="L4" s="12"/>
      <c r="M4" s="12"/>
      <c r="N4" s="12"/>
      <c r="O4" s="12"/>
      <c r="P4" s="12"/>
      <c r="Q4" s="12"/>
      <c r="R4" s="12"/>
      <c r="S4" s="12"/>
      <c r="T4" s="12"/>
      <c r="U4" s="12"/>
      <c r="V4" s="12"/>
      <c r="W4" s="12"/>
    </row>
    <row r="5" spans="1:23" ht="25.4" customHeight="1">
      <c r="A5" s="120" t="s">
        <v>4</v>
      </c>
      <c r="B5" s="120"/>
      <c r="C5" s="120"/>
      <c r="D5" s="120"/>
      <c r="E5" s="120"/>
      <c r="F5" s="120"/>
      <c r="G5" s="120"/>
      <c r="H5" s="120"/>
      <c r="I5" s="120"/>
      <c r="J5" s="120"/>
      <c r="K5" s="120"/>
      <c r="L5" s="120"/>
      <c r="M5" s="12"/>
      <c r="N5" s="12"/>
      <c r="O5" s="12"/>
      <c r="P5" s="12"/>
      <c r="Q5" s="12"/>
      <c r="R5" s="12"/>
      <c r="S5" s="12"/>
      <c r="T5" s="12"/>
      <c r="U5" s="12"/>
      <c r="V5" s="12"/>
      <c r="W5" s="12"/>
    </row>
    <row r="6" spans="1:23" ht="16" customHeight="1">
      <c r="A6" s="121" t="s">
        <v>5</v>
      </c>
      <c r="B6" s="121"/>
      <c r="C6" s="121"/>
      <c r="D6" s="121"/>
      <c r="E6" s="121"/>
      <c r="F6" s="121"/>
      <c r="G6" s="121"/>
      <c r="H6" s="121"/>
      <c r="I6" s="121"/>
      <c r="J6" s="121"/>
      <c r="K6" s="121"/>
      <c r="L6" s="121"/>
      <c r="M6" s="12"/>
      <c r="N6" s="12"/>
      <c r="O6" s="12"/>
      <c r="P6" s="12"/>
      <c r="Q6" s="12"/>
      <c r="R6" s="12"/>
      <c r="S6" s="12"/>
      <c r="T6" s="12"/>
      <c r="U6" s="12"/>
      <c r="V6" s="12"/>
      <c r="W6" s="12"/>
    </row>
    <row r="7" spans="1:23">
      <c r="A7" s="12"/>
      <c r="B7" s="12"/>
      <c r="C7" s="12"/>
      <c r="D7" s="12"/>
      <c r="E7" s="12"/>
      <c r="F7" s="12"/>
      <c r="G7" s="12"/>
      <c r="H7" s="12"/>
      <c r="I7" s="12"/>
      <c r="J7" s="12"/>
      <c r="K7" s="12"/>
      <c r="L7" s="12"/>
      <c r="M7" s="12"/>
      <c r="N7" s="12"/>
      <c r="O7" s="12"/>
      <c r="P7" s="12"/>
      <c r="Q7" s="12"/>
      <c r="R7" s="12"/>
      <c r="S7" s="12"/>
      <c r="T7" s="12"/>
      <c r="U7" s="12"/>
      <c r="V7" s="12"/>
      <c r="W7" s="12"/>
    </row>
    <row r="8" spans="1:23" ht="16" customHeight="1">
      <c r="A8" s="122" t="s">
        <v>6</v>
      </c>
      <c r="B8" s="122"/>
      <c r="C8" s="122"/>
      <c r="D8" s="122"/>
      <c r="E8" s="122"/>
      <c r="F8" s="122"/>
      <c r="G8" s="122"/>
      <c r="H8" s="122"/>
      <c r="I8" s="122"/>
      <c r="J8" s="122"/>
      <c r="K8" s="122"/>
      <c r="L8" s="122"/>
      <c r="M8" s="12"/>
      <c r="N8" s="12"/>
      <c r="O8" s="12"/>
      <c r="P8" s="12"/>
      <c r="Q8" s="12"/>
      <c r="R8" s="12"/>
      <c r="S8" s="12"/>
      <c r="T8" s="12"/>
      <c r="U8" s="12"/>
      <c r="V8" s="12"/>
      <c r="W8" s="12"/>
    </row>
    <row r="9" spans="1:23">
      <c r="A9" s="123" t="s">
        <v>7</v>
      </c>
      <c r="B9" s="124"/>
      <c r="C9" s="124"/>
      <c r="D9" s="124"/>
      <c r="E9" s="124"/>
      <c r="F9" s="124"/>
      <c r="G9" s="124"/>
      <c r="H9" s="124"/>
      <c r="I9" s="124"/>
      <c r="J9" s="124"/>
      <c r="K9" s="124"/>
      <c r="L9" s="125"/>
      <c r="M9" s="12"/>
      <c r="N9" s="12"/>
      <c r="O9" s="12"/>
      <c r="P9" s="12"/>
      <c r="Q9" s="12"/>
      <c r="R9" s="12"/>
      <c r="S9" s="12"/>
      <c r="T9" s="12"/>
      <c r="U9" s="12"/>
      <c r="V9" s="12"/>
      <c r="W9" s="12"/>
    </row>
    <row r="10" spans="1:23">
      <c r="A10" s="126"/>
      <c r="B10" s="127"/>
      <c r="C10" s="127"/>
      <c r="D10" s="127"/>
      <c r="E10" s="127"/>
      <c r="F10" s="127"/>
      <c r="G10" s="127"/>
      <c r="H10" s="127"/>
      <c r="I10" s="127"/>
      <c r="J10" s="127"/>
      <c r="K10" s="127"/>
      <c r="L10" s="128"/>
      <c r="M10" s="12"/>
      <c r="N10" s="12"/>
      <c r="O10" s="12"/>
      <c r="P10" s="12"/>
      <c r="Q10" s="12"/>
      <c r="R10" s="12"/>
      <c r="S10" s="12"/>
      <c r="T10" s="12"/>
      <c r="U10" s="12"/>
      <c r="V10" s="12"/>
      <c r="W10" s="12"/>
    </row>
    <row r="11" spans="1:23">
      <c r="A11" s="129"/>
      <c r="B11" s="130"/>
      <c r="C11" s="130"/>
      <c r="D11" s="130"/>
      <c r="E11" s="130"/>
      <c r="F11" s="130"/>
      <c r="G11" s="130"/>
      <c r="H11" s="130"/>
      <c r="I11" s="130"/>
      <c r="J11" s="130"/>
      <c r="K11" s="130"/>
      <c r="L11" s="131"/>
      <c r="M11" s="12"/>
      <c r="N11" s="12"/>
      <c r="O11" s="12"/>
      <c r="P11" s="12"/>
      <c r="Q11" s="12"/>
      <c r="R11" s="12"/>
      <c r="S11" s="12"/>
      <c r="T11" s="12"/>
      <c r="U11" s="12"/>
      <c r="V11" s="12"/>
      <c r="W11" s="12"/>
    </row>
    <row r="12" spans="1:23">
      <c r="A12" s="12"/>
      <c r="B12" s="12"/>
      <c r="C12" s="12"/>
      <c r="D12" s="12"/>
      <c r="E12" s="12"/>
      <c r="F12" s="12"/>
      <c r="G12" s="12"/>
      <c r="H12" s="12"/>
      <c r="I12" s="12"/>
      <c r="J12" s="12"/>
      <c r="K12" s="12"/>
      <c r="L12" s="12"/>
      <c r="M12" s="12"/>
      <c r="N12" s="12"/>
      <c r="O12" s="12"/>
      <c r="P12" s="12"/>
      <c r="Q12" s="12"/>
      <c r="R12" s="12"/>
      <c r="S12" s="12"/>
      <c r="T12" s="12"/>
      <c r="U12" s="12"/>
      <c r="V12" s="12"/>
      <c r="W12" s="12"/>
    </row>
    <row r="13" spans="1:23" ht="16" customHeight="1">
      <c r="A13" s="122" t="s">
        <v>8</v>
      </c>
      <c r="B13" s="122"/>
      <c r="C13" s="122"/>
      <c r="D13" s="122"/>
      <c r="E13" s="122"/>
      <c r="F13" s="122"/>
      <c r="G13" s="122"/>
      <c r="H13" s="122"/>
      <c r="I13" s="122"/>
      <c r="J13" s="122"/>
      <c r="K13" s="122"/>
      <c r="L13" s="122"/>
      <c r="M13" s="12"/>
      <c r="N13" s="12"/>
      <c r="O13" s="12"/>
      <c r="P13" s="12"/>
      <c r="Q13" s="12"/>
      <c r="R13" s="12"/>
      <c r="S13" s="12"/>
      <c r="T13" s="12"/>
      <c r="U13" s="12"/>
      <c r="V13" s="12"/>
      <c r="W13" s="12"/>
    </row>
    <row r="14" spans="1:23" ht="22.65" customHeight="1">
      <c r="A14" s="132" t="s">
        <v>9</v>
      </c>
      <c r="B14" s="133"/>
      <c r="C14" s="133" t="s">
        <v>10</v>
      </c>
      <c r="D14" s="133"/>
      <c r="E14" s="133"/>
      <c r="F14" s="133"/>
      <c r="G14" s="133"/>
      <c r="H14" s="133"/>
      <c r="I14" s="133" t="s">
        <v>11</v>
      </c>
      <c r="J14" s="133"/>
      <c r="K14" s="133"/>
      <c r="L14" s="134"/>
      <c r="M14" s="12"/>
      <c r="N14" s="12"/>
      <c r="O14" s="12"/>
      <c r="P14" s="12"/>
      <c r="Q14" s="12"/>
      <c r="R14" s="12"/>
      <c r="S14" s="12"/>
      <c r="T14" s="12"/>
      <c r="U14" s="12"/>
      <c r="V14" s="12"/>
      <c r="W14" s="12"/>
    </row>
    <row r="15" spans="1:23" ht="20.65" customHeight="1">
      <c r="A15" s="135" t="s">
        <v>12</v>
      </c>
      <c r="B15" s="136"/>
      <c r="C15" s="137" t="s">
        <v>13</v>
      </c>
      <c r="D15" s="137"/>
      <c r="E15" s="137"/>
      <c r="F15" s="137"/>
      <c r="G15" s="137"/>
      <c r="H15" s="137"/>
      <c r="I15" s="137" t="s">
        <v>14</v>
      </c>
      <c r="J15" s="137"/>
      <c r="K15" s="137"/>
      <c r="L15" s="138"/>
      <c r="M15" s="12"/>
      <c r="N15" s="12"/>
      <c r="O15" s="12"/>
      <c r="P15" s="12"/>
      <c r="Q15" s="12"/>
      <c r="R15" s="12"/>
      <c r="S15" s="12"/>
      <c r="T15" s="12"/>
      <c r="U15" s="12"/>
      <c r="V15" s="12"/>
      <c r="W15" s="12"/>
    </row>
    <row r="16" spans="1:23" ht="20.65" customHeight="1">
      <c r="A16" s="139" t="s">
        <v>15</v>
      </c>
      <c r="B16" s="140"/>
      <c r="C16" s="141" t="s">
        <v>16</v>
      </c>
      <c r="D16" s="141"/>
      <c r="E16" s="141"/>
      <c r="F16" s="141"/>
      <c r="G16" s="141"/>
      <c r="H16" s="141"/>
      <c r="I16" s="141" t="s">
        <v>17</v>
      </c>
      <c r="J16" s="141"/>
      <c r="K16" s="141"/>
      <c r="L16" s="142"/>
      <c r="M16" s="12"/>
      <c r="N16" s="12"/>
      <c r="O16" s="12"/>
      <c r="P16" s="12"/>
      <c r="Q16" s="12"/>
      <c r="R16" s="12"/>
      <c r="S16" s="12"/>
      <c r="T16" s="12"/>
      <c r="U16" s="12"/>
      <c r="V16" s="12"/>
      <c r="W16" s="12"/>
    </row>
    <row r="17" spans="1:23" ht="20.65" customHeight="1">
      <c r="A17" s="139" t="s">
        <v>18</v>
      </c>
      <c r="B17" s="140"/>
      <c r="C17" s="141" t="s">
        <v>19</v>
      </c>
      <c r="D17" s="141"/>
      <c r="E17" s="141"/>
      <c r="F17" s="141"/>
      <c r="G17" s="141"/>
      <c r="H17" s="141"/>
      <c r="I17" s="141" t="s">
        <v>20</v>
      </c>
      <c r="J17" s="141"/>
      <c r="K17" s="141"/>
      <c r="L17" s="142"/>
      <c r="M17" s="12"/>
      <c r="N17" s="12"/>
      <c r="O17" s="12"/>
      <c r="P17" s="12"/>
      <c r="Q17" s="12"/>
      <c r="R17" s="12"/>
      <c r="S17" s="12"/>
      <c r="T17" s="12"/>
      <c r="U17" s="12"/>
      <c r="V17" s="12"/>
      <c r="W17" s="12"/>
    </row>
    <row r="18" spans="1:23" ht="20.65" customHeight="1">
      <c r="A18" s="139" t="s">
        <v>21</v>
      </c>
      <c r="B18" s="140"/>
      <c r="C18" s="141" t="s">
        <v>22</v>
      </c>
      <c r="D18" s="141"/>
      <c r="E18" s="141"/>
      <c r="F18" s="141"/>
      <c r="G18" s="141"/>
      <c r="H18" s="141"/>
      <c r="I18" s="141" t="s">
        <v>23</v>
      </c>
      <c r="J18" s="141"/>
      <c r="K18" s="141"/>
      <c r="L18" s="142"/>
      <c r="M18" s="12"/>
      <c r="N18" s="12"/>
      <c r="O18" s="12"/>
      <c r="P18" s="12"/>
      <c r="Q18" s="12"/>
      <c r="R18" s="12"/>
      <c r="S18" s="12"/>
      <c r="T18" s="12"/>
      <c r="U18" s="12"/>
      <c r="V18" s="12"/>
      <c r="W18" s="12"/>
    </row>
    <row r="19" spans="1:23" ht="20.65" customHeight="1">
      <c r="A19" s="143" t="s">
        <v>24</v>
      </c>
      <c r="B19" s="144"/>
      <c r="C19" s="145" t="s">
        <v>25</v>
      </c>
      <c r="D19" s="145"/>
      <c r="E19" s="145"/>
      <c r="F19" s="145"/>
      <c r="G19" s="145"/>
      <c r="H19" s="145"/>
      <c r="I19" s="145" t="s">
        <v>26</v>
      </c>
      <c r="J19" s="145"/>
      <c r="K19" s="145"/>
      <c r="L19" s="146"/>
      <c r="M19" s="12"/>
      <c r="N19" s="12"/>
      <c r="O19" s="12"/>
      <c r="P19" s="12"/>
      <c r="Q19" s="12"/>
      <c r="R19" s="12"/>
      <c r="S19" s="12"/>
      <c r="T19" s="12"/>
      <c r="U19" s="12"/>
      <c r="V19" s="12"/>
      <c r="W19" s="12"/>
    </row>
    <row r="20" spans="1:23">
      <c r="A20" s="12"/>
      <c r="B20" s="12"/>
      <c r="C20" s="12"/>
      <c r="D20" s="12"/>
      <c r="E20" s="12"/>
      <c r="F20" s="12"/>
      <c r="G20" s="12"/>
      <c r="H20" s="12"/>
      <c r="I20" s="12"/>
      <c r="J20" s="12"/>
      <c r="K20" s="12"/>
      <c r="L20" s="12"/>
      <c r="M20" s="12"/>
      <c r="N20" s="12"/>
      <c r="O20" s="12"/>
      <c r="P20" s="12"/>
      <c r="Q20" s="12"/>
      <c r="R20" s="12"/>
      <c r="S20" s="12"/>
      <c r="T20" s="12"/>
      <c r="U20" s="12"/>
      <c r="V20" s="12"/>
      <c r="W20" s="12"/>
    </row>
    <row r="21" spans="1:23" ht="16" customHeight="1">
      <c r="A21" s="122" t="s">
        <v>27</v>
      </c>
      <c r="B21" s="122"/>
      <c r="C21" s="122"/>
      <c r="D21" s="122"/>
      <c r="E21" s="122"/>
      <c r="F21" s="122"/>
      <c r="G21" s="122"/>
      <c r="H21" s="122"/>
      <c r="I21" s="122"/>
      <c r="J21" s="122"/>
      <c r="K21" s="122"/>
      <c r="L21" s="122"/>
      <c r="M21" s="12"/>
      <c r="N21" s="12"/>
      <c r="O21" s="12"/>
      <c r="P21" s="12"/>
      <c r="Q21" s="12"/>
      <c r="R21" s="12"/>
      <c r="S21" s="12"/>
      <c r="T21" s="12"/>
      <c r="U21" s="12"/>
      <c r="V21" s="12"/>
      <c r="W21" s="12"/>
    </row>
    <row r="22" spans="1:23" ht="22.65" customHeight="1">
      <c r="A22" s="1" t="s">
        <v>28</v>
      </c>
      <c r="B22" s="133" t="s">
        <v>29</v>
      </c>
      <c r="C22" s="133"/>
      <c r="D22" s="133"/>
      <c r="E22" s="133"/>
      <c r="F22" s="133"/>
      <c r="G22" s="133"/>
      <c r="H22" s="133" t="s">
        <v>30</v>
      </c>
      <c r="I22" s="133"/>
      <c r="J22" s="133"/>
      <c r="K22" s="133"/>
      <c r="L22" s="134"/>
      <c r="M22" s="12"/>
      <c r="N22" s="12"/>
      <c r="O22" s="12"/>
      <c r="P22" s="12"/>
      <c r="Q22" s="12"/>
      <c r="R22" s="12"/>
      <c r="S22" s="12"/>
      <c r="T22" s="12"/>
      <c r="U22" s="12"/>
      <c r="V22" s="12"/>
      <c r="W22" s="12"/>
    </row>
    <row r="23" spans="1:23" ht="22.65" customHeight="1">
      <c r="A23" s="4" t="s">
        <v>31</v>
      </c>
      <c r="B23" s="137" t="s">
        <v>32</v>
      </c>
      <c r="C23" s="137"/>
      <c r="D23" s="137"/>
      <c r="E23" s="137"/>
      <c r="F23" s="137"/>
      <c r="G23" s="137"/>
      <c r="H23" s="137" t="s">
        <v>33</v>
      </c>
      <c r="I23" s="137"/>
      <c r="J23" s="137"/>
      <c r="K23" s="137"/>
      <c r="L23" s="138"/>
      <c r="M23" s="12"/>
      <c r="N23" s="12"/>
      <c r="O23" s="12"/>
      <c r="P23" s="12"/>
      <c r="Q23" s="12"/>
      <c r="R23" s="12"/>
      <c r="S23" s="12"/>
      <c r="T23" s="12"/>
      <c r="U23" s="12"/>
      <c r="V23" s="12"/>
      <c r="W23" s="12"/>
    </row>
    <row r="24" spans="1:23" ht="22.65" customHeight="1">
      <c r="A24" s="5" t="s">
        <v>34</v>
      </c>
      <c r="B24" s="141" t="s">
        <v>35</v>
      </c>
      <c r="C24" s="141"/>
      <c r="D24" s="141"/>
      <c r="E24" s="141"/>
      <c r="F24" s="141"/>
      <c r="G24" s="141"/>
      <c r="H24" s="141" t="s">
        <v>36</v>
      </c>
      <c r="I24" s="141"/>
      <c r="J24" s="141"/>
      <c r="K24" s="141"/>
      <c r="L24" s="142"/>
      <c r="M24" s="12"/>
      <c r="N24" s="12"/>
      <c r="O24" s="12"/>
      <c r="P24" s="12"/>
      <c r="Q24" s="12"/>
      <c r="R24" s="12"/>
      <c r="S24" s="12"/>
      <c r="T24" s="12"/>
      <c r="U24" s="12"/>
      <c r="V24" s="12"/>
      <c r="W24" s="12"/>
    </row>
    <row r="25" spans="1:23" ht="22.65" customHeight="1">
      <c r="A25" s="5" t="s">
        <v>37</v>
      </c>
      <c r="B25" s="141" t="s">
        <v>38</v>
      </c>
      <c r="C25" s="141"/>
      <c r="D25" s="141"/>
      <c r="E25" s="141"/>
      <c r="F25" s="141"/>
      <c r="G25" s="141"/>
      <c r="H25" s="141" t="s">
        <v>39</v>
      </c>
      <c r="I25" s="141"/>
      <c r="J25" s="141"/>
      <c r="K25" s="141"/>
      <c r="L25" s="142"/>
      <c r="M25" s="12"/>
      <c r="N25" s="12"/>
      <c r="O25" s="12"/>
      <c r="P25" s="12"/>
      <c r="Q25" s="12"/>
      <c r="R25" s="12"/>
      <c r="S25" s="12"/>
      <c r="T25" s="12"/>
      <c r="U25" s="12"/>
      <c r="V25" s="12"/>
      <c r="W25" s="12"/>
    </row>
    <row r="26" spans="1:23" ht="22.65" customHeight="1">
      <c r="A26" s="5" t="s">
        <v>40</v>
      </c>
      <c r="B26" s="141" t="s">
        <v>41</v>
      </c>
      <c r="C26" s="141"/>
      <c r="D26" s="141"/>
      <c r="E26" s="141"/>
      <c r="F26" s="141"/>
      <c r="G26" s="141"/>
      <c r="H26" s="141" t="s">
        <v>42</v>
      </c>
      <c r="I26" s="141"/>
      <c r="J26" s="141"/>
      <c r="K26" s="141"/>
      <c r="L26" s="142"/>
      <c r="M26" s="12"/>
      <c r="N26" s="12"/>
      <c r="O26" s="12"/>
      <c r="P26" s="12"/>
      <c r="Q26" s="12"/>
      <c r="R26" s="12"/>
      <c r="S26" s="12"/>
      <c r="T26" s="12"/>
      <c r="U26" s="12"/>
      <c r="V26" s="12"/>
      <c r="W26" s="12"/>
    </row>
    <row r="27" spans="1:23" ht="22.65" customHeight="1">
      <c r="A27" s="5" t="s">
        <v>43</v>
      </c>
      <c r="B27" s="141" t="s">
        <v>44</v>
      </c>
      <c r="C27" s="141"/>
      <c r="D27" s="141"/>
      <c r="E27" s="141"/>
      <c r="F27" s="141"/>
      <c r="G27" s="141"/>
      <c r="H27" s="141" t="s">
        <v>45</v>
      </c>
      <c r="I27" s="141"/>
      <c r="J27" s="141"/>
      <c r="K27" s="141"/>
      <c r="L27" s="142"/>
      <c r="M27" s="12"/>
      <c r="N27" s="12"/>
      <c r="O27" s="12"/>
      <c r="P27" s="12"/>
      <c r="Q27" s="12"/>
      <c r="R27" s="12"/>
      <c r="S27" s="12"/>
      <c r="T27" s="12"/>
      <c r="U27" s="12"/>
      <c r="V27" s="12"/>
      <c r="W27" s="12"/>
    </row>
    <row r="28" spans="1:23" ht="22.65" customHeight="1">
      <c r="A28" s="6" t="s">
        <v>46</v>
      </c>
      <c r="B28" s="145" t="s">
        <v>47</v>
      </c>
      <c r="C28" s="145"/>
      <c r="D28" s="145"/>
      <c r="E28" s="145"/>
      <c r="F28" s="145"/>
      <c r="G28" s="145"/>
      <c r="H28" s="145" t="s">
        <v>48</v>
      </c>
      <c r="I28" s="145"/>
      <c r="J28" s="145"/>
      <c r="K28" s="145"/>
      <c r="L28" s="146"/>
      <c r="M28" s="12"/>
      <c r="N28" s="12"/>
      <c r="O28" s="12"/>
      <c r="P28" s="12"/>
      <c r="Q28" s="12"/>
      <c r="R28" s="12"/>
      <c r="S28" s="12"/>
      <c r="T28" s="12"/>
      <c r="U28" s="12"/>
      <c r="V28" s="12"/>
      <c r="W28" s="12"/>
    </row>
    <row r="29" spans="1:23">
      <c r="A29" s="12"/>
      <c r="B29" s="12"/>
      <c r="C29" s="12"/>
      <c r="D29" s="12"/>
      <c r="E29" s="12"/>
      <c r="F29" s="12"/>
      <c r="G29" s="12"/>
      <c r="H29" s="12"/>
      <c r="I29" s="12"/>
      <c r="J29" s="12"/>
      <c r="K29" s="12"/>
      <c r="L29" s="12"/>
      <c r="M29" s="12"/>
      <c r="N29" s="12"/>
      <c r="O29" s="12"/>
      <c r="P29" s="12"/>
      <c r="Q29" s="12"/>
      <c r="R29" s="12"/>
      <c r="S29" s="12"/>
      <c r="T29" s="12"/>
      <c r="U29" s="12"/>
      <c r="V29" s="12"/>
      <c r="W29" s="12"/>
    </row>
    <row r="30" spans="1:23" ht="16" customHeight="1">
      <c r="A30" s="122" t="s">
        <v>49</v>
      </c>
      <c r="B30" s="122"/>
      <c r="C30" s="122"/>
      <c r="D30" s="122"/>
      <c r="E30" s="122"/>
      <c r="F30" s="122"/>
      <c r="G30" s="122"/>
      <c r="H30" s="122"/>
      <c r="I30" s="122"/>
      <c r="J30" s="122"/>
      <c r="K30" s="122"/>
      <c r="L30" s="122"/>
      <c r="M30" s="12"/>
      <c r="N30" s="12"/>
      <c r="O30" s="12"/>
      <c r="P30" s="12"/>
      <c r="Q30" s="12"/>
      <c r="R30" s="12"/>
      <c r="S30" s="12"/>
      <c r="T30" s="12"/>
      <c r="U30" s="12"/>
      <c r="V30" s="12"/>
      <c r="W30" s="12"/>
    </row>
    <row r="31" spans="1:23" ht="22.65" customHeight="1">
      <c r="A31" s="132" t="s">
        <v>50</v>
      </c>
      <c r="B31" s="133"/>
      <c r="C31" s="133" t="s">
        <v>51</v>
      </c>
      <c r="D31" s="133"/>
      <c r="E31" s="133"/>
      <c r="F31" s="133"/>
      <c r="G31" s="133" t="s">
        <v>52</v>
      </c>
      <c r="H31" s="133"/>
      <c r="I31" s="133"/>
      <c r="J31" s="133"/>
      <c r="K31" s="133"/>
      <c r="L31" s="134"/>
      <c r="M31" s="12"/>
      <c r="N31" s="12"/>
      <c r="O31" s="12"/>
      <c r="P31" s="12"/>
      <c r="Q31" s="12"/>
      <c r="R31" s="12"/>
      <c r="S31" s="12"/>
      <c r="T31" s="12"/>
      <c r="U31" s="12"/>
      <c r="V31" s="12"/>
      <c r="W31" s="12"/>
    </row>
    <row r="32" spans="1:23" ht="20.65" customHeight="1">
      <c r="A32" s="147" t="s">
        <v>53</v>
      </c>
      <c r="B32" s="148"/>
      <c r="C32" s="137" t="s">
        <v>54</v>
      </c>
      <c r="D32" s="137"/>
      <c r="E32" s="137"/>
      <c r="F32" s="137"/>
      <c r="G32" s="137" t="s">
        <v>55</v>
      </c>
      <c r="H32" s="137"/>
      <c r="I32" s="137"/>
      <c r="J32" s="137"/>
      <c r="K32" s="137"/>
      <c r="L32" s="138"/>
      <c r="M32" s="12"/>
      <c r="N32" s="12"/>
      <c r="O32" s="12"/>
      <c r="P32" s="12"/>
      <c r="Q32" s="12"/>
      <c r="R32" s="12"/>
      <c r="S32" s="12"/>
      <c r="T32" s="12"/>
      <c r="U32" s="12"/>
      <c r="V32" s="12"/>
      <c r="W32" s="12"/>
    </row>
    <row r="33" spans="1:23" ht="20.65" customHeight="1">
      <c r="A33" s="149" t="s">
        <v>56</v>
      </c>
      <c r="B33" s="150"/>
      <c r="C33" s="141" t="s">
        <v>57</v>
      </c>
      <c r="D33" s="141"/>
      <c r="E33" s="141"/>
      <c r="F33" s="141"/>
      <c r="G33" s="141" t="s">
        <v>58</v>
      </c>
      <c r="H33" s="141"/>
      <c r="I33" s="141"/>
      <c r="J33" s="141"/>
      <c r="K33" s="141"/>
      <c r="L33" s="142"/>
      <c r="M33" s="12"/>
      <c r="N33" s="12"/>
      <c r="O33" s="12"/>
      <c r="P33" s="12"/>
      <c r="Q33" s="12"/>
      <c r="R33" s="12"/>
      <c r="S33" s="12"/>
      <c r="T33" s="12"/>
      <c r="U33" s="12"/>
      <c r="V33" s="12"/>
      <c r="W33" s="12"/>
    </row>
    <row r="34" spans="1:23" ht="20.65" customHeight="1">
      <c r="A34" s="149" t="s">
        <v>59</v>
      </c>
      <c r="B34" s="150"/>
      <c r="C34" s="141" t="s">
        <v>60</v>
      </c>
      <c r="D34" s="141"/>
      <c r="E34" s="141"/>
      <c r="F34" s="141"/>
      <c r="G34" s="141" t="s">
        <v>61</v>
      </c>
      <c r="H34" s="141"/>
      <c r="I34" s="141"/>
      <c r="J34" s="141"/>
      <c r="K34" s="141"/>
      <c r="L34" s="142"/>
      <c r="M34" s="12"/>
      <c r="N34" s="12"/>
      <c r="O34" s="12"/>
      <c r="P34" s="12"/>
      <c r="Q34" s="12"/>
      <c r="R34" s="12"/>
      <c r="S34" s="12"/>
      <c r="T34" s="12"/>
      <c r="U34" s="12"/>
      <c r="V34" s="12"/>
      <c r="W34" s="12"/>
    </row>
    <row r="35" spans="1:23" ht="20.65" customHeight="1">
      <c r="A35" s="149" t="s">
        <v>62</v>
      </c>
      <c r="B35" s="150"/>
      <c r="C35" s="141" t="s">
        <v>63</v>
      </c>
      <c r="D35" s="141"/>
      <c r="E35" s="141"/>
      <c r="F35" s="141"/>
      <c r="G35" s="141" t="s">
        <v>64</v>
      </c>
      <c r="H35" s="141"/>
      <c r="I35" s="141"/>
      <c r="J35" s="141"/>
      <c r="K35" s="141"/>
      <c r="L35" s="142"/>
      <c r="M35" s="12"/>
      <c r="N35" s="12"/>
      <c r="O35" s="12"/>
      <c r="P35" s="12"/>
      <c r="Q35" s="12"/>
      <c r="R35" s="12"/>
      <c r="S35" s="12"/>
      <c r="T35" s="12"/>
      <c r="U35" s="12"/>
      <c r="V35" s="12"/>
      <c r="W35" s="12"/>
    </row>
    <row r="36" spans="1:23" ht="20.65" customHeight="1">
      <c r="A36" s="149" t="s">
        <v>65</v>
      </c>
      <c r="B36" s="150"/>
      <c r="C36" s="141" t="s">
        <v>66</v>
      </c>
      <c r="D36" s="141"/>
      <c r="E36" s="141"/>
      <c r="F36" s="141"/>
      <c r="G36" s="141" t="s">
        <v>67</v>
      </c>
      <c r="H36" s="141"/>
      <c r="I36" s="141"/>
      <c r="J36" s="141"/>
      <c r="K36" s="141"/>
      <c r="L36" s="142"/>
      <c r="M36" s="12"/>
      <c r="N36" s="12"/>
      <c r="O36" s="12"/>
      <c r="P36" s="12"/>
      <c r="Q36" s="12"/>
      <c r="R36" s="12"/>
      <c r="S36" s="12"/>
      <c r="T36" s="12"/>
      <c r="U36" s="12"/>
      <c r="V36" s="12"/>
      <c r="W36" s="12"/>
    </row>
    <row r="37" spans="1:23" ht="20.65" customHeight="1">
      <c r="A37" s="149" t="s">
        <v>68</v>
      </c>
      <c r="B37" s="150"/>
      <c r="C37" s="141" t="s">
        <v>69</v>
      </c>
      <c r="D37" s="141"/>
      <c r="E37" s="141"/>
      <c r="F37" s="141"/>
      <c r="G37" s="141" t="s">
        <v>70</v>
      </c>
      <c r="H37" s="141"/>
      <c r="I37" s="141"/>
      <c r="J37" s="141"/>
      <c r="K37" s="141"/>
      <c r="L37" s="142"/>
      <c r="M37" s="12"/>
      <c r="N37" s="12"/>
      <c r="O37" s="12"/>
      <c r="P37" s="12"/>
      <c r="Q37" s="12"/>
      <c r="R37" s="12"/>
      <c r="S37" s="12"/>
      <c r="T37" s="12"/>
      <c r="U37" s="12"/>
      <c r="V37" s="12"/>
      <c r="W37" s="12"/>
    </row>
    <row r="38" spans="1:23" ht="20.65" customHeight="1">
      <c r="A38" s="151" t="s">
        <v>71</v>
      </c>
      <c r="B38" s="152"/>
      <c r="C38" s="145" t="s">
        <v>72</v>
      </c>
      <c r="D38" s="145"/>
      <c r="E38" s="145"/>
      <c r="F38" s="145"/>
      <c r="G38" s="145" t="s">
        <v>73</v>
      </c>
      <c r="H38" s="145"/>
      <c r="I38" s="145"/>
      <c r="J38" s="145"/>
      <c r="K38" s="145"/>
      <c r="L38" s="146"/>
      <c r="M38" s="12"/>
      <c r="N38" s="12"/>
      <c r="O38" s="12"/>
      <c r="P38" s="12"/>
      <c r="Q38" s="12"/>
      <c r="R38" s="12"/>
      <c r="S38" s="12"/>
      <c r="T38" s="12"/>
      <c r="U38" s="12"/>
      <c r="V38" s="12"/>
      <c r="W38" s="12"/>
    </row>
    <row r="39" spans="1:23">
      <c r="A39" s="12"/>
      <c r="B39" s="12"/>
      <c r="C39" s="12"/>
      <c r="D39" s="12"/>
      <c r="E39" s="12"/>
      <c r="F39" s="12"/>
      <c r="G39" s="12"/>
      <c r="H39" s="12"/>
      <c r="I39" s="12"/>
      <c r="J39" s="12"/>
      <c r="K39" s="12"/>
      <c r="L39" s="12"/>
      <c r="M39" s="12"/>
      <c r="N39" s="12"/>
      <c r="O39" s="12"/>
      <c r="P39" s="12"/>
      <c r="Q39" s="12"/>
      <c r="R39" s="12"/>
      <c r="S39" s="12"/>
      <c r="T39" s="12"/>
      <c r="U39" s="12"/>
      <c r="V39" s="12"/>
      <c r="W39" s="12"/>
    </row>
    <row r="40" spans="1:23" ht="16" customHeight="1">
      <c r="A40" s="122" t="s">
        <v>74</v>
      </c>
      <c r="B40" s="122"/>
      <c r="C40" s="122"/>
      <c r="D40" s="122"/>
      <c r="E40" s="122"/>
      <c r="F40" s="122"/>
      <c r="G40" s="122"/>
      <c r="H40" s="122"/>
      <c r="I40" s="122"/>
      <c r="J40" s="122"/>
      <c r="K40" s="122"/>
      <c r="L40" s="122"/>
      <c r="M40" s="12"/>
      <c r="N40" s="12"/>
      <c r="O40" s="12"/>
      <c r="P40" s="12"/>
      <c r="Q40" s="12"/>
      <c r="R40" s="12"/>
      <c r="S40" s="12"/>
      <c r="T40" s="12"/>
      <c r="U40" s="12"/>
      <c r="V40" s="12"/>
      <c r="W40" s="12"/>
    </row>
    <row r="41" spans="1:23">
      <c r="A41" s="153" t="s">
        <v>75</v>
      </c>
      <c r="B41" s="154"/>
      <c r="C41" s="154"/>
      <c r="D41" s="154"/>
      <c r="E41" s="154"/>
      <c r="F41" s="154"/>
      <c r="G41" s="154"/>
      <c r="H41" s="154"/>
      <c r="I41" s="154"/>
      <c r="J41" s="154"/>
      <c r="K41" s="154"/>
      <c r="L41" s="155"/>
      <c r="M41" s="12"/>
      <c r="N41" s="12"/>
      <c r="O41" s="12"/>
      <c r="P41" s="12"/>
      <c r="Q41" s="12"/>
      <c r="R41" s="12"/>
      <c r="S41" s="12"/>
      <c r="T41" s="12"/>
      <c r="U41" s="12"/>
      <c r="V41" s="12"/>
      <c r="W41" s="12"/>
    </row>
    <row r="42" spans="1:23">
      <c r="A42" s="156"/>
      <c r="B42" s="157"/>
      <c r="C42" s="157"/>
      <c r="D42" s="157"/>
      <c r="E42" s="157"/>
      <c r="F42" s="157"/>
      <c r="G42" s="157"/>
      <c r="H42" s="157"/>
      <c r="I42" s="157"/>
      <c r="J42" s="157"/>
      <c r="K42" s="157"/>
      <c r="L42" s="158"/>
      <c r="M42" s="12"/>
      <c r="N42" s="12"/>
      <c r="O42" s="12"/>
      <c r="P42" s="12"/>
      <c r="Q42" s="12"/>
      <c r="R42" s="12"/>
      <c r="S42" s="12"/>
      <c r="T42" s="12"/>
      <c r="U42" s="12"/>
      <c r="V42" s="12"/>
      <c r="W42" s="12"/>
    </row>
    <row r="43" spans="1:23">
      <c r="A43" s="156"/>
      <c r="B43" s="157"/>
      <c r="C43" s="157"/>
      <c r="D43" s="157"/>
      <c r="E43" s="157"/>
      <c r="F43" s="157"/>
      <c r="G43" s="157"/>
      <c r="H43" s="157"/>
      <c r="I43" s="157"/>
      <c r="J43" s="157"/>
      <c r="K43" s="157"/>
      <c r="L43" s="158"/>
      <c r="M43" s="12"/>
      <c r="N43" s="12"/>
      <c r="O43" s="12"/>
      <c r="P43" s="12"/>
      <c r="Q43" s="12"/>
      <c r="R43" s="12"/>
      <c r="S43" s="12"/>
      <c r="T43" s="12"/>
      <c r="U43" s="12"/>
      <c r="V43" s="12"/>
      <c r="W43" s="12"/>
    </row>
    <row r="44" spans="1:23">
      <c r="A44" s="159"/>
      <c r="B44" s="160"/>
      <c r="C44" s="160"/>
      <c r="D44" s="160"/>
      <c r="E44" s="160"/>
      <c r="F44" s="160"/>
      <c r="G44" s="160"/>
      <c r="H44" s="160"/>
      <c r="I44" s="160"/>
      <c r="J44" s="160"/>
      <c r="K44" s="160"/>
      <c r="L44" s="161"/>
      <c r="M44" s="12"/>
      <c r="N44" s="12"/>
      <c r="O44" s="12"/>
      <c r="P44" s="12"/>
      <c r="Q44" s="12"/>
      <c r="R44" s="12"/>
      <c r="S44" s="12"/>
      <c r="T44" s="12"/>
      <c r="U44" s="12"/>
      <c r="V44" s="12"/>
      <c r="W44" s="12"/>
    </row>
    <row r="45" spans="1:23">
      <c r="A45" s="12"/>
      <c r="B45" s="12"/>
      <c r="C45" s="12"/>
      <c r="D45" s="12"/>
      <c r="E45" s="12"/>
      <c r="F45" s="12"/>
      <c r="G45" s="12"/>
      <c r="H45" s="12"/>
      <c r="I45" s="12"/>
      <c r="J45" s="12"/>
      <c r="K45" s="12"/>
      <c r="L45" s="12"/>
      <c r="M45" s="12"/>
      <c r="N45" s="12"/>
      <c r="O45" s="12"/>
      <c r="P45" s="12"/>
      <c r="Q45" s="12"/>
      <c r="R45" s="12"/>
      <c r="S45" s="12"/>
      <c r="T45" s="12"/>
      <c r="U45" s="12"/>
      <c r="V45" s="12"/>
      <c r="W45" s="12"/>
    </row>
    <row r="46" spans="1:23" ht="14" customHeight="1">
      <c r="A46" s="162" t="s">
        <v>76</v>
      </c>
      <c r="B46" s="162"/>
      <c r="C46" s="162"/>
      <c r="D46" s="162"/>
      <c r="E46" s="162"/>
      <c r="F46" s="162"/>
      <c r="G46" s="162"/>
      <c r="H46" s="162"/>
      <c r="I46" s="162"/>
      <c r="J46" s="162"/>
      <c r="K46" s="162"/>
      <c r="L46" s="162"/>
      <c r="M46" s="12"/>
      <c r="N46" s="12"/>
      <c r="O46" s="12"/>
      <c r="P46" s="12"/>
      <c r="Q46" s="12"/>
      <c r="R46" s="12"/>
      <c r="S46" s="12"/>
      <c r="T46" s="12"/>
      <c r="U46" s="12"/>
      <c r="V46" s="12"/>
      <c r="W46" s="12"/>
    </row>
    <row r="47" spans="1:23">
      <c r="A47" s="12"/>
      <c r="B47" s="12"/>
      <c r="C47" s="12"/>
      <c r="D47" s="12"/>
      <c r="E47" s="12"/>
      <c r="F47" s="12"/>
      <c r="G47" s="12"/>
      <c r="H47" s="12"/>
      <c r="I47" s="12"/>
      <c r="J47" s="12"/>
      <c r="K47" s="12"/>
      <c r="L47" s="12"/>
      <c r="M47" s="12"/>
      <c r="N47" s="12"/>
      <c r="O47" s="12"/>
      <c r="P47" s="12"/>
      <c r="Q47" s="12"/>
      <c r="R47" s="12"/>
      <c r="S47" s="12"/>
      <c r="T47" s="12"/>
      <c r="U47" s="12"/>
      <c r="V47" s="12"/>
      <c r="W47" s="12"/>
    </row>
    <row r="48" spans="1:23">
      <c r="A48" s="12"/>
      <c r="B48" s="12"/>
      <c r="C48" s="12"/>
      <c r="D48" s="12"/>
      <c r="E48" s="12"/>
      <c r="F48" s="12"/>
      <c r="G48" s="12"/>
      <c r="H48" s="12"/>
      <c r="I48" s="12"/>
      <c r="J48" s="12"/>
      <c r="K48" s="12"/>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c r="A50" s="12"/>
      <c r="B50" s="12"/>
      <c r="C50" s="12"/>
      <c r="D50" s="12"/>
      <c r="E50" s="12"/>
      <c r="F50" s="12"/>
      <c r="G50" s="12"/>
      <c r="H50" s="12"/>
      <c r="I50" s="12"/>
      <c r="J50" s="12"/>
      <c r="K50" s="12"/>
      <c r="L50" s="12"/>
      <c r="M50" s="12"/>
      <c r="N50" s="12"/>
      <c r="O50" s="12"/>
      <c r="P50" s="12"/>
      <c r="Q50" s="12"/>
      <c r="R50" s="12"/>
      <c r="S50" s="12"/>
      <c r="T50" s="12"/>
      <c r="U50" s="12"/>
      <c r="V50" s="12"/>
      <c r="W50" s="12"/>
    </row>
    <row r="51" spans="1:23">
      <c r="A51" s="12"/>
      <c r="B51" s="12"/>
      <c r="C51" s="12"/>
      <c r="D51" s="12"/>
      <c r="E51" s="12"/>
      <c r="F51" s="12"/>
      <c r="G51" s="12"/>
      <c r="H51" s="12"/>
      <c r="I51" s="12"/>
      <c r="J51" s="12"/>
      <c r="K51" s="12"/>
      <c r="L51" s="12"/>
      <c r="M51" s="12"/>
      <c r="N51" s="12"/>
      <c r="O51" s="12"/>
      <c r="P51" s="12"/>
      <c r="Q51" s="12"/>
      <c r="R51" s="12"/>
      <c r="S51" s="12"/>
      <c r="T51" s="12"/>
      <c r="U51" s="12"/>
      <c r="V51" s="12"/>
      <c r="W51" s="12"/>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c r="A53" s="12"/>
      <c r="B53" s="12"/>
      <c r="C53" s="12"/>
      <c r="D53" s="12"/>
      <c r="E53" s="12"/>
      <c r="F53" s="12"/>
      <c r="G53" s="12"/>
      <c r="H53" s="12"/>
      <c r="I53" s="12"/>
      <c r="J53" s="12"/>
      <c r="K53" s="12"/>
      <c r="L53" s="12"/>
      <c r="M53" s="12"/>
      <c r="N53" s="12"/>
      <c r="O53" s="12"/>
      <c r="P53" s="12"/>
      <c r="Q53" s="12"/>
      <c r="R53" s="12"/>
      <c r="S53" s="12"/>
      <c r="T53" s="12"/>
      <c r="U53" s="12"/>
      <c r="V53" s="12"/>
      <c r="W53" s="1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c r="A58" s="12"/>
      <c r="B58" s="12"/>
      <c r="C58" s="12"/>
      <c r="D58" s="12"/>
      <c r="E58" s="12"/>
      <c r="F58" s="12"/>
      <c r="G58" s="12"/>
      <c r="H58" s="12"/>
      <c r="I58" s="12"/>
      <c r="J58" s="12"/>
      <c r="K58" s="12"/>
      <c r="L58" s="12"/>
      <c r="M58" s="12"/>
      <c r="N58" s="12"/>
      <c r="O58" s="12"/>
      <c r="P58" s="12"/>
      <c r="Q58" s="12"/>
      <c r="R58" s="12"/>
      <c r="S58" s="1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sheetData>
  <mergeCells count="70">
    <mergeCell ref="A40:L40"/>
    <mergeCell ref="A41:L44"/>
    <mergeCell ref="A46:L46"/>
    <mergeCell ref="A37:B37"/>
    <mergeCell ref="C37:F37"/>
    <mergeCell ref="G37:L37"/>
    <mergeCell ref="A38:B38"/>
    <mergeCell ref="C38:F38"/>
    <mergeCell ref="G38:L38"/>
    <mergeCell ref="A35:B35"/>
    <mergeCell ref="C35:F35"/>
    <mergeCell ref="G35:L35"/>
    <mergeCell ref="A36:B36"/>
    <mergeCell ref="C36:F36"/>
    <mergeCell ref="G36:L36"/>
    <mergeCell ref="A33:B33"/>
    <mergeCell ref="C33:F33"/>
    <mergeCell ref="G33:L33"/>
    <mergeCell ref="A34:B34"/>
    <mergeCell ref="C34:F34"/>
    <mergeCell ref="G34:L34"/>
    <mergeCell ref="A30:L30"/>
    <mergeCell ref="A31:B31"/>
    <mergeCell ref="C31:F31"/>
    <mergeCell ref="G31:L31"/>
    <mergeCell ref="A32:B32"/>
    <mergeCell ref="C32:F32"/>
    <mergeCell ref="G32:L32"/>
    <mergeCell ref="B26:G26"/>
    <mergeCell ref="H26:L26"/>
    <mergeCell ref="B27:G27"/>
    <mergeCell ref="H27:L27"/>
    <mergeCell ref="B28:G28"/>
    <mergeCell ref="H28:L28"/>
    <mergeCell ref="B23:G23"/>
    <mergeCell ref="H23:L23"/>
    <mergeCell ref="B24:G24"/>
    <mergeCell ref="H24:L24"/>
    <mergeCell ref="B25:G25"/>
    <mergeCell ref="H25:L25"/>
    <mergeCell ref="A19:B19"/>
    <mergeCell ref="C19:H19"/>
    <mergeCell ref="I19:L19"/>
    <mergeCell ref="A21:L21"/>
    <mergeCell ref="B22:G22"/>
    <mergeCell ref="H22:L22"/>
    <mergeCell ref="A17:B17"/>
    <mergeCell ref="C17:H17"/>
    <mergeCell ref="I17:L17"/>
    <mergeCell ref="A18:B18"/>
    <mergeCell ref="C18:H18"/>
    <mergeCell ref="I18:L18"/>
    <mergeCell ref="A15:B15"/>
    <mergeCell ref="C15:H15"/>
    <mergeCell ref="I15:L15"/>
    <mergeCell ref="A16:B16"/>
    <mergeCell ref="C16:H16"/>
    <mergeCell ref="I16:L16"/>
    <mergeCell ref="A6:L6"/>
    <mergeCell ref="A8:L8"/>
    <mergeCell ref="A9:L11"/>
    <mergeCell ref="A13:L13"/>
    <mergeCell ref="A14:B14"/>
    <mergeCell ref="C14:H14"/>
    <mergeCell ref="I14:L14"/>
    <mergeCell ref="A1:L1"/>
    <mergeCell ref="A2:L2"/>
    <mergeCell ref="A3:F3"/>
    <mergeCell ref="G3:L3"/>
    <mergeCell ref="A5:L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opLeftCell="A54" workbookViewId="0">
      <selection sqref="A1:L1"/>
    </sheetView>
  </sheetViews>
  <sheetFormatPr defaultRowHeight="14"/>
  <cols>
    <col min="1" max="1" width="23" customWidth="1"/>
    <col min="2" max="2" width="18" customWidth="1"/>
    <col min="3" max="4" width="14" customWidth="1"/>
    <col min="5" max="5" width="15" customWidth="1"/>
    <col min="6" max="6" width="30" customWidth="1"/>
    <col min="7" max="7" width="25" customWidth="1"/>
    <col min="8" max="9" width="14" customWidth="1"/>
    <col min="10" max="11" width="13" customWidth="1"/>
    <col min="12" max="12" width="30" customWidth="1"/>
  </cols>
  <sheetData>
    <row r="1" spans="1:23" ht="17.399999999999999" customHeight="1">
      <c r="A1" s="116" t="s">
        <v>0</v>
      </c>
      <c r="B1" s="116"/>
      <c r="C1" s="116"/>
      <c r="D1" s="116"/>
      <c r="E1" s="116"/>
      <c r="F1" s="116"/>
      <c r="G1" s="116"/>
      <c r="H1" s="116"/>
      <c r="I1" s="116"/>
      <c r="J1" s="116"/>
      <c r="K1" s="116"/>
      <c r="L1" s="116"/>
      <c r="M1" s="12"/>
      <c r="N1" s="12"/>
      <c r="O1" s="12"/>
      <c r="P1" s="12"/>
      <c r="Q1" s="12"/>
      <c r="R1" s="12"/>
      <c r="S1" s="12"/>
      <c r="T1" s="12"/>
      <c r="U1" s="12"/>
      <c r="V1" s="12"/>
      <c r="W1" s="12"/>
    </row>
    <row r="2" spans="1:23" ht="22.65" customHeight="1">
      <c r="A2" s="117" t="s">
        <v>77</v>
      </c>
      <c r="B2" s="117"/>
      <c r="C2" s="117"/>
      <c r="D2" s="117"/>
      <c r="E2" s="117"/>
      <c r="F2" s="117"/>
      <c r="G2" s="117"/>
      <c r="H2" s="117"/>
      <c r="I2" s="117"/>
      <c r="J2" s="117"/>
      <c r="K2" s="117"/>
      <c r="L2" s="117"/>
      <c r="M2" s="12"/>
      <c r="N2" s="12"/>
      <c r="O2" s="12"/>
      <c r="P2" s="12"/>
      <c r="Q2" s="12"/>
      <c r="R2" s="12"/>
      <c r="S2" s="12"/>
      <c r="T2" s="12"/>
      <c r="U2" s="12"/>
      <c r="V2" s="12"/>
      <c r="W2" s="12"/>
    </row>
    <row r="3" spans="1:23" ht="14.65" customHeight="1">
      <c r="A3" s="118" t="s">
        <v>2</v>
      </c>
      <c r="B3" s="118"/>
      <c r="C3" s="118"/>
      <c r="D3" s="118"/>
      <c r="E3" s="118"/>
      <c r="F3" s="118"/>
      <c r="G3" s="119" t="s">
        <v>3</v>
      </c>
      <c r="H3" s="119"/>
      <c r="I3" s="119"/>
      <c r="J3" s="119"/>
      <c r="K3" s="119"/>
      <c r="L3" s="119"/>
      <c r="M3" s="12"/>
      <c r="N3" s="12"/>
      <c r="O3" s="12"/>
      <c r="P3" s="12"/>
      <c r="Q3" s="12"/>
      <c r="R3" s="12"/>
      <c r="S3" s="12"/>
      <c r="T3" s="12"/>
      <c r="U3" s="12"/>
      <c r="V3" s="12"/>
      <c r="W3" s="12"/>
    </row>
    <row r="4" spans="1:23">
      <c r="A4" s="12"/>
      <c r="B4" s="12"/>
      <c r="C4" s="12"/>
      <c r="D4" s="12"/>
      <c r="E4" s="12"/>
      <c r="F4" s="12"/>
      <c r="G4" s="12"/>
      <c r="H4" s="12"/>
      <c r="I4" s="12"/>
      <c r="J4" s="12"/>
      <c r="K4" s="12"/>
      <c r="L4" s="12"/>
      <c r="M4" s="12"/>
      <c r="N4" s="12"/>
      <c r="O4" s="12"/>
      <c r="P4" s="12"/>
      <c r="Q4" s="12"/>
      <c r="R4" s="12"/>
      <c r="S4" s="12"/>
      <c r="T4" s="12"/>
      <c r="U4" s="12"/>
      <c r="V4" s="12"/>
      <c r="W4" s="12"/>
    </row>
    <row r="5" spans="1:23" ht="24" customHeight="1">
      <c r="A5" s="163" t="s">
        <v>78</v>
      </c>
      <c r="B5" s="163"/>
      <c r="C5" s="163"/>
      <c r="D5" s="163"/>
      <c r="E5" s="163"/>
      <c r="F5" s="163"/>
      <c r="G5" s="163"/>
      <c r="H5" s="163"/>
      <c r="I5" s="163"/>
      <c r="J5" s="163"/>
      <c r="K5" s="163"/>
      <c r="L5" s="163"/>
      <c r="M5" s="12"/>
      <c r="N5" s="12"/>
      <c r="O5" s="12"/>
      <c r="P5" s="12"/>
      <c r="Q5" s="12"/>
      <c r="R5" s="12"/>
      <c r="S5" s="12"/>
      <c r="T5" s="12"/>
      <c r="U5" s="12"/>
      <c r="V5" s="12"/>
      <c r="W5" s="12"/>
    </row>
    <row r="6" spans="1:23" ht="16" customHeight="1">
      <c r="A6" s="164" t="s">
        <v>79</v>
      </c>
      <c r="B6" s="164"/>
      <c r="C6" s="164"/>
      <c r="D6" s="164"/>
      <c r="E6" s="164"/>
      <c r="F6" s="164"/>
      <c r="G6" s="164"/>
      <c r="H6" s="164"/>
      <c r="I6" s="164"/>
      <c r="J6" s="164"/>
      <c r="K6" s="164"/>
      <c r="L6" s="164"/>
      <c r="M6" s="12"/>
      <c r="N6" s="12"/>
      <c r="O6" s="12"/>
      <c r="P6" s="12"/>
      <c r="Q6" s="12"/>
      <c r="R6" s="12"/>
      <c r="S6" s="12"/>
      <c r="T6" s="12"/>
      <c r="U6" s="12"/>
      <c r="V6" s="12"/>
      <c r="W6" s="12"/>
    </row>
    <row r="7" spans="1:23">
      <c r="A7" s="12"/>
      <c r="B7" s="12"/>
      <c r="C7" s="12"/>
      <c r="D7" s="12"/>
      <c r="E7" s="12"/>
      <c r="F7" s="12"/>
      <c r="G7" s="12"/>
      <c r="H7" s="12"/>
      <c r="I7" s="12"/>
      <c r="J7" s="12"/>
      <c r="K7" s="12"/>
      <c r="L7" s="12"/>
      <c r="M7" s="12"/>
      <c r="N7" s="12"/>
      <c r="O7" s="12"/>
      <c r="P7" s="12"/>
      <c r="Q7" s="12"/>
      <c r="R7" s="12"/>
      <c r="S7" s="12"/>
      <c r="T7" s="12"/>
      <c r="U7" s="12"/>
      <c r="V7" s="12"/>
      <c r="W7" s="12"/>
    </row>
    <row r="8" spans="1:23" ht="16" customHeight="1">
      <c r="A8" s="122" t="s">
        <v>80</v>
      </c>
      <c r="B8" s="122"/>
      <c r="C8" s="122"/>
      <c r="D8" s="122"/>
      <c r="E8" s="122"/>
      <c r="F8" s="122"/>
      <c r="G8" s="122"/>
      <c r="H8" s="122"/>
      <c r="I8" s="122"/>
      <c r="J8" s="122"/>
      <c r="K8" s="122"/>
      <c r="L8" s="122"/>
      <c r="M8" s="12"/>
      <c r="N8" s="12"/>
      <c r="O8" s="12"/>
      <c r="P8" s="12"/>
      <c r="Q8" s="12"/>
      <c r="R8" s="12"/>
      <c r="S8" s="12"/>
      <c r="T8" s="12"/>
      <c r="U8" s="12"/>
      <c r="V8" s="12"/>
      <c r="W8" s="12"/>
    </row>
    <row r="9" spans="1:23" ht="20" customHeight="1">
      <c r="A9" s="13" t="s">
        <v>81</v>
      </c>
      <c r="B9" s="15" t="s">
        <v>82</v>
      </c>
      <c r="C9" s="14" t="s">
        <v>83</v>
      </c>
      <c r="D9" s="15">
        <v>14.2</v>
      </c>
      <c r="E9" s="14" t="s">
        <v>84</v>
      </c>
      <c r="F9" s="15">
        <v>38500</v>
      </c>
      <c r="G9" s="14" t="s">
        <v>85</v>
      </c>
      <c r="H9" s="16">
        <v>28</v>
      </c>
      <c r="I9" s="12"/>
      <c r="J9" s="12"/>
      <c r="K9" s="12"/>
      <c r="L9" s="12"/>
      <c r="M9" s="12"/>
      <c r="N9" s="12"/>
      <c r="O9" s="12"/>
      <c r="P9" s="12"/>
      <c r="Q9" s="12"/>
      <c r="R9" s="12"/>
      <c r="S9" s="12"/>
      <c r="T9" s="12"/>
      <c r="U9" s="12"/>
      <c r="V9" s="12"/>
      <c r="W9" s="12"/>
    </row>
    <row r="10" spans="1:23" ht="20" customHeight="1">
      <c r="A10" s="17" t="s">
        <v>86</v>
      </c>
      <c r="B10" s="19">
        <v>4</v>
      </c>
      <c r="C10" s="18" t="s">
        <v>87</v>
      </c>
      <c r="D10" s="19">
        <v>16</v>
      </c>
      <c r="E10" s="18" t="s">
        <v>88</v>
      </c>
      <c r="F10" s="19">
        <v>9</v>
      </c>
      <c r="G10" s="18" t="s">
        <v>89</v>
      </c>
      <c r="H10" s="20">
        <v>420</v>
      </c>
      <c r="I10" s="12"/>
      <c r="J10" s="12"/>
      <c r="K10" s="12"/>
      <c r="L10" s="12"/>
      <c r="M10" s="12"/>
      <c r="N10" s="12"/>
      <c r="O10" s="12"/>
      <c r="P10" s="12"/>
      <c r="Q10" s="12"/>
      <c r="R10" s="12"/>
      <c r="S10" s="12"/>
      <c r="T10" s="12"/>
      <c r="U10" s="12"/>
      <c r="V10" s="12"/>
      <c r="W10" s="12"/>
    </row>
    <row r="11" spans="1:23" ht="20" customHeight="1">
      <c r="A11" s="17" t="s">
        <v>90</v>
      </c>
      <c r="B11" s="25">
        <v>2.13</v>
      </c>
      <c r="C11" s="18" t="s">
        <v>91</v>
      </c>
      <c r="D11" s="26">
        <v>0.15</v>
      </c>
      <c r="E11" s="18" t="s">
        <v>92</v>
      </c>
      <c r="F11" s="25">
        <v>1.55</v>
      </c>
      <c r="G11" s="18" t="s">
        <v>93</v>
      </c>
      <c r="H11" s="27">
        <v>0.109</v>
      </c>
      <c r="I11" s="12"/>
      <c r="J11" s="12"/>
      <c r="K11" s="12"/>
      <c r="L11" s="12"/>
      <c r="M11" s="12"/>
      <c r="N11" s="12"/>
      <c r="O11" s="12"/>
      <c r="P11" s="12"/>
      <c r="Q11" s="12"/>
      <c r="R11" s="12"/>
      <c r="S11" s="12"/>
      <c r="T11" s="12"/>
      <c r="U11" s="12"/>
      <c r="V11" s="12"/>
      <c r="W11" s="12"/>
    </row>
    <row r="12" spans="1:23" ht="20" customHeight="1">
      <c r="A12" s="17" t="s">
        <v>94</v>
      </c>
      <c r="B12" s="25">
        <v>0.92</v>
      </c>
      <c r="C12" s="18" t="s">
        <v>95</v>
      </c>
      <c r="D12" s="26">
        <v>7.8E-2</v>
      </c>
      <c r="E12" s="18" t="s">
        <v>96</v>
      </c>
      <c r="F12" s="26">
        <v>0.34</v>
      </c>
      <c r="G12" s="18" t="s">
        <v>97</v>
      </c>
      <c r="H12" s="27">
        <v>0.12</v>
      </c>
      <c r="I12" s="12"/>
      <c r="J12" s="12"/>
      <c r="K12" s="12"/>
      <c r="L12" s="12"/>
      <c r="M12" s="12"/>
      <c r="N12" s="12"/>
      <c r="O12" s="12"/>
      <c r="P12" s="12"/>
      <c r="Q12" s="12"/>
      <c r="R12" s="12"/>
      <c r="S12" s="12"/>
      <c r="T12" s="12"/>
      <c r="U12" s="12"/>
      <c r="V12" s="12"/>
      <c r="W12" s="12"/>
    </row>
    <row r="13" spans="1:23" ht="20" customHeight="1">
      <c r="A13" s="17" t="s">
        <v>98</v>
      </c>
      <c r="B13" s="26">
        <v>0.24</v>
      </c>
      <c r="C13" s="28" t="s">
        <v>99</v>
      </c>
      <c r="D13" s="26">
        <v>0.63</v>
      </c>
      <c r="E13" s="28" t="s">
        <v>100</v>
      </c>
      <c r="F13" s="26">
        <v>0.18</v>
      </c>
      <c r="G13" s="28" t="s">
        <v>101</v>
      </c>
      <c r="H13" s="27">
        <v>0.38</v>
      </c>
      <c r="I13" s="12"/>
      <c r="J13" s="12"/>
      <c r="K13" s="12"/>
      <c r="L13" s="12"/>
      <c r="M13" s="12"/>
      <c r="N13" s="12"/>
      <c r="O13" s="12"/>
      <c r="P13" s="12"/>
      <c r="Q13" s="12"/>
      <c r="R13" s="12"/>
      <c r="S13" s="12"/>
      <c r="T13" s="12"/>
      <c r="U13" s="12"/>
      <c r="V13" s="12"/>
      <c r="W13" s="12"/>
    </row>
    <row r="14" spans="1:23" ht="20" customHeight="1">
      <c r="A14" s="21" t="s">
        <v>102</v>
      </c>
      <c r="B14" s="29">
        <v>44119</v>
      </c>
      <c r="C14" s="22" t="s">
        <v>103</v>
      </c>
      <c r="D14" s="23" t="s">
        <v>104</v>
      </c>
      <c r="E14" s="22" t="s">
        <v>105</v>
      </c>
      <c r="F14" s="30">
        <v>0.85</v>
      </c>
      <c r="G14" s="22" t="s">
        <v>106</v>
      </c>
      <c r="H14" s="24" t="s">
        <v>107</v>
      </c>
      <c r="I14" s="12"/>
      <c r="J14" s="12"/>
      <c r="K14" s="12"/>
      <c r="L14" s="12"/>
      <c r="M14" s="12"/>
      <c r="N14" s="12"/>
      <c r="O14" s="12"/>
      <c r="P14" s="12"/>
      <c r="Q14" s="12"/>
      <c r="R14" s="12"/>
      <c r="S14" s="12"/>
      <c r="T14" s="12"/>
      <c r="U14" s="12"/>
      <c r="V14" s="12"/>
      <c r="W14" s="12"/>
    </row>
    <row r="15" spans="1:23">
      <c r="A15" s="12"/>
      <c r="B15" s="12"/>
      <c r="C15" s="12"/>
      <c r="D15" s="12"/>
      <c r="E15" s="12"/>
      <c r="F15" s="12"/>
      <c r="G15" s="12"/>
      <c r="H15" s="12"/>
      <c r="I15" s="12"/>
      <c r="J15" s="12"/>
      <c r="K15" s="12"/>
      <c r="L15" s="12"/>
      <c r="M15" s="12"/>
      <c r="N15" s="12"/>
      <c r="O15" s="12"/>
      <c r="P15" s="12"/>
      <c r="Q15" s="12"/>
      <c r="R15" s="12"/>
      <c r="S15" s="12"/>
      <c r="T15" s="12"/>
      <c r="U15" s="12"/>
      <c r="V15" s="12"/>
      <c r="W15" s="12"/>
    </row>
    <row r="16" spans="1:23" ht="16" customHeight="1">
      <c r="A16" s="122" t="s">
        <v>108</v>
      </c>
      <c r="B16" s="122"/>
      <c r="C16" s="122"/>
      <c r="D16" s="122"/>
      <c r="E16" s="122"/>
      <c r="F16" s="122"/>
      <c r="G16" s="122"/>
      <c r="H16" s="122"/>
      <c r="I16" s="122"/>
      <c r="J16" s="122"/>
      <c r="K16" s="122"/>
      <c r="L16" s="122"/>
      <c r="M16" s="12"/>
      <c r="N16" s="12"/>
      <c r="O16" s="12"/>
      <c r="P16" s="12"/>
      <c r="Q16" s="12"/>
      <c r="R16" s="12"/>
      <c r="S16" s="12"/>
      <c r="T16" s="12"/>
      <c r="U16" s="12"/>
      <c r="V16" s="12"/>
      <c r="W16" s="12"/>
    </row>
    <row r="17" spans="1:23">
      <c r="A17" s="123" t="s">
        <v>109</v>
      </c>
      <c r="B17" s="124"/>
      <c r="C17" s="124"/>
      <c r="D17" s="124"/>
      <c r="E17" s="124"/>
      <c r="F17" s="124"/>
      <c r="G17" s="124"/>
      <c r="H17" s="124"/>
      <c r="I17" s="124"/>
      <c r="J17" s="124"/>
      <c r="K17" s="124"/>
      <c r="L17" s="125"/>
      <c r="M17" s="12"/>
      <c r="N17" s="12"/>
      <c r="O17" s="12"/>
      <c r="P17" s="12"/>
      <c r="Q17" s="12"/>
      <c r="R17" s="12"/>
      <c r="S17" s="12"/>
      <c r="T17" s="12"/>
      <c r="U17" s="12"/>
      <c r="V17" s="12"/>
      <c r="W17" s="12"/>
    </row>
    <row r="18" spans="1:23">
      <c r="A18" s="126"/>
      <c r="B18" s="127"/>
      <c r="C18" s="127"/>
      <c r="D18" s="127"/>
      <c r="E18" s="127"/>
      <c r="F18" s="127"/>
      <c r="G18" s="127"/>
      <c r="H18" s="127"/>
      <c r="I18" s="127"/>
      <c r="J18" s="127"/>
      <c r="K18" s="127"/>
      <c r="L18" s="128"/>
      <c r="M18" s="12"/>
      <c r="N18" s="12"/>
      <c r="O18" s="12"/>
      <c r="P18" s="12"/>
      <c r="Q18" s="12"/>
      <c r="R18" s="12"/>
      <c r="S18" s="12"/>
      <c r="T18" s="12"/>
      <c r="U18" s="12"/>
      <c r="V18" s="12"/>
      <c r="W18" s="12"/>
    </row>
    <row r="19" spans="1:23">
      <c r="A19" s="126"/>
      <c r="B19" s="127"/>
      <c r="C19" s="127"/>
      <c r="D19" s="127"/>
      <c r="E19" s="127"/>
      <c r="F19" s="127"/>
      <c r="G19" s="127"/>
      <c r="H19" s="127"/>
      <c r="I19" s="127"/>
      <c r="J19" s="127"/>
      <c r="K19" s="127"/>
      <c r="L19" s="128"/>
      <c r="M19" s="12"/>
      <c r="N19" s="12"/>
      <c r="O19" s="12"/>
      <c r="P19" s="12"/>
      <c r="Q19" s="12"/>
      <c r="R19" s="12"/>
      <c r="S19" s="12"/>
      <c r="T19" s="12"/>
      <c r="U19" s="12"/>
      <c r="V19" s="12"/>
      <c r="W19" s="12"/>
    </row>
    <row r="20" spans="1:23">
      <c r="A20" s="126"/>
      <c r="B20" s="127"/>
      <c r="C20" s="127"/>
      <c r="D20" s="127"/>
      <c r="E20" s="127"/>
      <c r="F20" s="127"/>
      <c r="G20" s="127"/>
      <c r="H20" s="127"/>
      <c r="I20" s="127"/>
      <c r="J20" s="127"/>
      <c r="K20" s="127"/>
      <c r="L20" s="128"/>
      <c r="M20" s="12"/>
      <c r="N20" s="12"/>
      <c r="O20" s="12"/>
      <c r="P20" s="12"/>
      <c r="Q20" s="12"/>
      <c r="R20" s="12"/>
      <c r="S20" s="12"/>
      <c r="T20" s="12"/>
      <c r="U20" s="12"/>
      <c r="V20" s="12"/>
      <c r="W20" s="12"/>
    </row>
    <row r="21" spans="1:23">
      <c r="A21" s="129"/>
      <c r="B21" s="130"/>
      <c r="C21" s="130"/>
      <c r="D21" s="130"/>
      <c r="E21" s="130"/>
      <c r="F21" s="130"/>
      <c r="G21" s="130"/>
      <c r="H21" s="130"/>
      <c r="I21" s="130"/>
      <c r="J21" s="130"/>
      <c r="K21" s="130"/>
      <c r="L21" s="131"/>
      <c r="M21" s="12"/>
      <c r="N21" s="12"/>
      <c r="O21" s="12"/>
      <c r="P21" s="12"/>
      <c r="Q21" s="12"/>
      <c r="R21" s="12"/>
      <c r="S21" s="12"/>
      <c r="T21" s="12"/>
      <c r="U21" s="12"/>
      <c r="V21" s="12"/>
      <c r="W21" s="12"/>
    </row>
    <row r="22" spans="1:23">
      <c r="A22" s="165" t="s">
        <v>110</v>
      </c>
      <c r="B22" s="166"/>
      <c r="C22" s="166"/>
      <c r="D22" s="166"/>
      <c r="E22" s="166"/>
      <c r="F22" s="166"/>
      <c r="G22" s="166"/>
      <c r="H22" s="166"/>
      <c r="I22" s="166"/>
      <c r="J22" s="166"/>
      <c r="K22" s="166"/>
      <c r="L22" s="167"/>
      <c r="M22" s="12"/>
      <c r="N22" s="12"/>
      <c r="O22" s="12"/>
      <c r="P22" s="12"/>
      <c r="Q22" s="12"/>
      <c r="R22" s="12"/>
      <c r="S22" s="12"/>
      <c r="T22" s="12"/>
      <c r="U22" s="12"/>
      <c r="V22" s="12"/>
      <c r="W22" s="12"/>
    </row>
    <row r="23" spans="1:23">
      <c r="A23" s="168"/>
      <c r="B23" s="169"/>
      <c r="C23" s="169"/>
      <c r="D23" s="169"/>
      <c r="E23" s="169"/>
      <c r="F23" s="169"/>
      <c r="G23" s="169"/>
      <c r="H23" s="169"/>
      <c r="I23" s="169"/>
      <c r="J23" s="169"/>
      <c r="K23" s="169"/>
      <c r="L23" s="170"/>
      <c r="M23" s="12"/>
      <c r="N23" s="12"/>
      <c r="O23" s="12"/>
      <c r="P23" s="12"/>
      <c r="Q23" s="12"/>
      <c r="R23" s="12"/>
      <c r="S23" s="12"/>
      <c r="T23" s="12"/>
      <c r="U23" s="12"/>
      <c r="V23" s="12"/>
      <c r="W23" s="12"/>
    </row>
    <row r="24" spans="1:23">
      <c r="A24" s="12"/>
      <c r="B24" s="12"/>
      <c r="C24" s="12"/>
      <c r="D24" s="12"/>
      <c r="E24" s="12"/>
      <c r="F24" s="12"/>
      <c r="G24" s="12"/>
      <c r="H24" s="12"/>
      <c r="I24" s="12"/>
      <c r="J24" s="12"/>
      <c r="K24" s="12"/>
      <c r="L24" s="12"/>
      <c r="M24" s="12"/>
      <c r="N24" s="12"/>
      <c r="O24" s="12"/>
      <c r="P24" s="12"/>
      <c r="Q24" s="12"/>
      <c r="R24" s="12"/>
      <c r="S24" s="12"/>
      <c r="T24" s="12"/>
      <c r="U24" s="12"/>
      <c r="V24" s="12"/>
      <c r="W24" s="12"/>
    </row>
    <row r="25" spans="1:23" ht="16" customHeight="1">
      <c r="A25" s="122" t="s">
        <v>111</v>
      </c>
      <c r="B25" s="122"/>
      <c r="C25" s="122"/>
      <c r="D25" s="122"/>
      <c r="E25" s="122"/>
      <c r="F25" s="122"/>
      <c r="G25" s="122"/>
      <c r="H25" s="122"/>
      <c r="I25" s="122"/>
      <c r="J25" s="122"/>
      <c r="K25" s="122"/>
      <c r="L25" s="122"/>
      <c r="M25" s="12"/>
      <c r="N25" s="12"/>
      <c r="O25" s="12"/>
      <c r="P25" s="12"/>
      <c r="Q25" s="12"/>
      <c r="R25" s="12"/>
      <c r="S25" s="12"/>
      <c r="T25" s="12"/>
      <c r="U25" s="12"/>
      <c r="V25" s="12"/>
      <c r="W25" s="12"/>
    </row>
    <row r="26" spans="1:23" ht="22.65" customHeight="1">
      <c r="A26" s="1" t="s">
        <v>112</v>
      </c>
      <c r="B26" s="2" t="s">
        <v>113</v>
      </c>
      <c r="C26" s="2" t="s">
        <v>114</v>
      </c>
      <c r="D26" s="2" t="s">
        <v>93</v>
      </c>
      <c r="E26" s="3" t="s">
        <v>115</v>
      </c>
      <c r="F26" s="12"/>
      <c r="G26" s="1" t="s">
        <v>116</v>
      </c>
      <c r="H26" s="2" t="s">
        <v>117</v>
      </c>
      <c r="I26" s="2" t="s">
        <v>118</v>
      </c>
      <c r="J26" s="2" t="s">
        <v>119</v>
      </c>
      <c r="K26" s="2" t="s">
        <v>120</v>
      </c>
      <c r="L26" s="3" t="s">
        <v>121</v>
      </c>
      <c r="M26" s="12"/>
      <c r="N26" s="12"/>
      <c r="O26" s="12"/>
      <c r="P26" s="12"/>
      <c r="Q26" s="12"/>
      <c r="R26" s="12"/>
      <c r="S26" s="12"/>
      <c r="T26" s="12"/>
      <c r="U26" s="12"/>
      <c r="V26" s="12"/>
      <c r="W26" s="12"/>
    </row>
    <row r="27" spans="1:23" ht="23">
      <c r="A27" s="31" t="s">
        <v>122</v>
      </c>
      <c r="B27" s="32">
        <v>5.4</v>
      </c>
      <c r="C27" s="33">
        <v>0.38030000000000003</v>
      </c>
      <c r="D27" s="33">
        <v>0.152</v>
      </c>
      <c r="E27" s="34">
        <f>B27*D27</f>
        <v>0.82080000000000009</v>
      </c>
      <c r="F27" s="12"/>
      <c r="G27" s="31" t="s">
        <v>97</v>
      </c>
      <c r="H27" s="33">
        <v>0.12</v>
      </c>
      <c r="I27" s="33">
        <v>0.25</v>
      </c>
      <c r="J27" s="33">
        <f t="shared" ref="J27:J33" si="0">I27-H27</f>
        <v>0.13</v>
      </c>
      <c r="K27" s="15" t="s">
        <v>123</v>
      </c>
      <c r="L27" s="16" t="s">
        <v>124</v>
      </c>
      <c r="M27" s="12"/>
      <c r="N27" s="12"/>
      <c r="O27" s="12"/>
      <c r="P27" s="12"/>
      <c r="Q27" s="12"/>
      <c r="R27" s="12"/>
      <c r="S27" s="12"/>
      <c r="T27" s="12"/>
      <c r="U27" s="12"/>
      <c r="V27" s="12"/>
      <c r="W27" s="12"/>
    </row>
    <row r="28" spans="1:23" ht="23">
      <c r="A28" s="35" t="s">
        <v>125</v>
      </c>
      <c r="B28" s="25">
        <v>3.8</v>
      </c>
      <c r="C28" s="26">
        <v>0.2676</v>
      </c>
      <c r="D28" s="26">
        <v>0.11799999999999999</v>
      </c>
      <c r="E28" s="36">
        <f>B28*D28</f>
        <v>0.44839999999999997</v>
      </c>
      <c r="F28" s="12"/>
      <c r="G28" s="35" t="s">
        <v>93</v>
      </c>
      <c r="H28" s="26">
        <v>0.109</v>
      </c>
      <c r="I28" s="26">
        <v>0.13500000000000001</v>
      </c>
      <c r="J28" s="26">
        <f t="shared" si="0"/>
        <v>2.6000000000000009E-2</v>
      </c>
      <c r="K28" s="19" t="s">
        <v>126</v>
      </c>
      <c r="L28" s="20" t="s">
        <v>127</v>
      </c>
      <c r="M28" s="12"/>
      <c r="N28" s="12"/>
      <c r="O28" s="12"/>
      <c r="P28" s="12"/>
      <c r="Q28" s="12"/>
      <c r="R28" s="12"/>
      <c r="S28" s="12"/>
      <c r="T28" s="12"/>
      <c r="U28" s="12"/>
      <c r="V28" s="12"/>
      <c r="W28" s="12"/>
    </row>
    <row r="29" spans="1:23" ht="23">
      <c r="A29" s="35" t="s">
        <v>128</v>
      </c>
      <c r="B29" s="25">
        <v>3.2</v>
      </c>
      <c r="C29" s="26">
        <v>0.22539999999999999</v>
      </c>
      <c r="D29" s="26">
        <v>0.17</v>
      </c>
      <c r="E29" s="36">
        <f>B29*D29</f>
        <v>0.54400000000000004</v>
      </c>
      <c r="F29" s="12"/>
      <c r="G29" s="35" t="s">
        <v>129</v>
      </c>
      <c r="H29" s="26">
        <v>0.86</v>
      </c>
      <c r="I29" s="26">
        <v>0.96</v>
      </c>
      <c r="J29" s="26">
        <f t="shared" si="0"/>
        <v>9.9999999999999978E-2</v>
      </c>
      <c r="K29" s="19" t="s">
        <v>126</v>
      </c>
      <c r="L29" s="20" t="s">
        <v>130</v>
      </c>
      <c r="M29" s="12"/>
      <c r="N29" s="12"/>
      <c r="O29" s="12"/>
      <c r="P29" s="12"/>
      <c r="Q29" s="12"/>
      <c r="R29" s="12"/>
      <c r="S29" s="12"/>
      <c r="T29" s="12"/>
      <c r="U29" s="12"/>
      <c r="V29" s="12"/>
      <c r="W29" s="12"/>
    </row>
    <row r="30" spans="1:23" ht="23">
      <c r="A30" s="35" t="s">
        <v>131</v>
      </c>
      <c r="B30" s="25">
        <v>1.8</v>
      </c>
      <c r="C30" s="26">
        <v>0.1268</v>
      </c>
      <c r="D30" s="26">
        <v>0.04</v>
      </c>
      <c r="E30" s="36">
        <f>B30*D30</f>
        <v>7.2000000000000008E-2</v>
      </c>
      <c r="F30" s="12"/>
      <c r="G30" s="35" t="s">
        <v>132</v>
      </c>
      <c r="H30" s="26">
        <v>0.54</v>
      </c>
      <c r="I30" s="26">
        <v>0.85</v>
      </c>
      <c r="J30" s="26">
        <f t="shared" si="0"/>
        <v>0.30999999999999994</v>
      </c>
      <c r="K30" s="19" t="s">
        <v>126</v>
      </c>
      <c r="L30" s="20" t="s">
        <v>133</v>
      </c>
      <c r="M30" s="12"/>
      <c r="N30" s="12"/>
      <c r="O30" s="12"/>
      <c r="P30" s="12"/>
      <c r="Q30" s="12"/>
      <c r="R30" s="12"/>
      <c r="S30" s="12"/>
      <c r="T30" s="12"/>
      <c r="U30" s="12"/>
      <c r="V30" s="12"/>
      <c r="W30" s="12"/>
    </row>
    <row r="31" spans="1:23" ht="23">
      <c r="A31" s="37" t="s">
        <v>134</v>
      </c>
      <c r="B31" s="38">
        <v>14.2</v>
      </c>
      <c r="C31" s="39">
        <v>1</v>
      </c>
      <c r="D31" s="40"/>
      <c r="E31" s="41">
        <f>SUM(E27:E30)</f>
        <v>1.8852000000000002</v>
      </c>
      <c r="F31" s="12"/>
      <c r="G31" s="35" t="s">
        <v>135</v>
      </c>
      <c r="H31" s="26">
        <v>0.68</v>
      </c>
      <c r="I31" s="26">
        <v>0.95</v>
      </c>
      <c r="J31" s="26">
        <f t="shared" si="0"/>
        <v>0.26999999999999991</v>
      </c>
      <c r="K31" s="19" t="s">
        <v>126</v>
      </c>
      <c r="L31" s="20" t="s">
        <v>136</v>
      </c>
      <c r="M31" s="12"/>
      <c r="N31" s="12"/>
      <c r="O31" s="12"/>
      <c r="P31" s="12"/>
      <c r="Q31" s="12"/>
      <c r="R31" s="12"/>
      <c r="S31" s="12"/>
      <c r="T31" s="12"/>
      <c r="U31" s="12"/>
      <c r="V31" s="12"/>
      <c r="W31" s="12"/>
    </row>
    <row r="32" spans="1:23" ht="23">
      <c r="A32" s="12"/>
      <c r="B32" s="12"/>
      <c r="C32" s="12"/>
      <c r="D32" s="12"/>
      <c r="E32" s="12"/>
      <c r="F32" s="12"/>
      <c r="G32" s="35" t="s">
        <v>99</v>
      </c>
      <c r="H32" s="26">
        <v>0.63</v>
      </c>
      <c r="I32" s="26">
        <v>0.75</v>
      </c>
      <c r="J32" s="26">
        <f t="shared" si="0"/>
        <v>0.12</v>
      </c>
      <c r="K32" s="19" t="s">
        <v>137</v>
      </c>
      <c r="L32" s="20" t="s">
        <v>138</v>
      </c>
      <c r="M32" s="12"/>
      <c r="N32" s="12"/>
      <c r="O32" s="12"/>
      <c r="P32" s="12"/>
      <c r="Q32" s="12"/>
      <c r="R32" s="12"/>
      <c r="S32" s="12"/>
      <c r="T32" s="12"/>
      <c r="U32" s="12"/>
      <c r="V32" s="12"/>
      <c r="W32" s="12"/>
    </row>
    <row r="33" spans="1:23">
      <c r="A33" s="12"/>
      <c r="B33" s="12"/>
      <c r="C33" s="12"/>
      <c r="D33" s="12"/>
      <c r="E33" s="12"/>
      <c r="F33" s="12"/>
      <c r="G33" s="42" t="s">
        <v>100</v>
      </c>
      <c r="H33" s="43">
        <v>0.18</v>
      </c>
      <c r="I33" s="43">
        <v>0.1</v>
      </c>
      <c r="J33" s="43">
        <f t="shared" si="0"/>
        <v>-7.9999999999999988E-2</v>
      </c>
      <c r="K33" s="23" t="s">
        <v>126</v>
      </c>
      <c r="L33" s="24" t="s">
        <v>139</v>
      </c>
      <c r="M33" s="12"/>
      <c r="N33" s="12"/>
      <c r="O33" s="12"/>
      <c r="P33" s="12"/>
      <c r="Q33" s="12"/>
      <c r="R33" s="12"/>
      <c r="S33" s="12"/>
      <c r="T33" s="12"/>
      <c r="U33" s="12"/>
      <c r="V33" s="12"/>
      <c r="W33" s="12"/>
    </row>
    <row r="34" spans="1:23">
      <c r="A34" s="12"/>
      <c r="B34" s="12"/>
      <c r="C34" s="12"/>
      <c r="D34" s="12"/>
      <c r="E34" s="12"/>
      <c r="F34" s="12"/>
      <c r="G34" s="12"/>
      <c r="H34" s="12"/>
      <c r="I34" s="12"/>
      <c r="J34" s="12"/>
      <c r="K34" s="12"/>
      <c r="L34" s="12"/>
      <c r="M34" s="12"/>
      <c r="N34" s="12"/>
      <c r="O34" s="12"/>
      <c r="P34" s="12"/>
      <c r="Q34" s="12"/>
      <c r="R34" s="12"/>
      <c r="S34" s="12"/>
      <c r="T34" s="12"/>
      <c r="U34" s="12"/>
      <c r="V34" s="12"/>
      <c r="W34" s="12"/>
    </row>
    <row r="35" spans="1:23">
      <c r="A35" s="12"/>
      <c r="B35" s="12"/>
      <c r="C35" s="12"/>
      <c r="D35" s="12"/>
      <c r="E35" s="12"/>
      <c r="F35" s="12"/>
      <c r="G35" s="12"/>
      <c r="H35" s="12"/>
      <c r="I35" s="12"/>
      <c r="J35" s="12"/>
      <c r="K35" s="12"/>
      <c r="L35" s="12"/>
      <c r="M35" s="12"/>
      <c r="N35" s="12"/>
      <c r="O35" s="12"/>
      <c r="P35" s="12"/>
      <c r="Q35" s="12"/>
      <c r="R35" s="12"/>
      <c r="S35" s="12"/>
      <c r="T35" s="12"/>
      <c r="U35" s="12"/>
      <c r="V35" s="12"/>
      <c r="W35" s="12"/>
    </row>
    <row r="36" spans="1:23">
      <c r="A36" s="12"/>
      <c r="B36" s="12"/>
      <c r="C36" s="12"/>
      <c r="D36" s="12"/>
      <c r="E36" s="12"/>
      <c r="F36" s="12"/>
      <c r="G36" s="12"/>
      <c r="H36" s="12"/>
      <c r="I36" s="12"/>
      <c r="J36" s="12"/>
      <c r="K36" s="12"/>
      <c r="L36" s="12"/>
      <c r="M36" s="12"/>
      <c r="N36" s="12"/>
      <c r="O36" s="12"/>
      <c r="P36" s="12"/>
      <c r="Q36" s="12"/>
      <c r="R36" s="12"/>
      <c r="S36" s="12"/>
      <c r="T36" s="12"/>
      <c r="U36" s="12"/>
      <c r="V36" s="12"/>
      <c r="W36" s="12"/>
    </row>
    <row r="37" spans="1:23">
      <c r="A37" s="12"/>
      <c r="B37" s="12"/>
      <c r="C37" s="12"/>
      <c r="D37" s="12"/>
      <c r="E37" s="12"/>
      <c r="F37" s="12"/>
      <c r="G37" s="12"/>
      <c r="H37" s="12"/>
      <c r="I37" s="12"/>
      <c r="J37" s="12"/>
      <c r="K37" s="12"/>
      <c r="L37" s="12"/>
      <c r="M37" s="12"/>
      <c r="N37" s="12"/>
      <c r="O37" s="12"/>
      <c r="P37" s="12"/>
      <c r="Q37" s="12"/>
      <c r="R37" s="12"/>
      <c r="S37" s="12"/>
      <c r="T37" s="12"/>
      <c r="U37" s="12"/>
      <c r="V37" s="12"/>
      <c r="W37" s="12"/>
    </row>
    <row r="38" spans="1:23">
      <c r="A38" s="12"/>
      <c r="B38" s="12"/>
      <c r="C38" s="12"/>
      <c r="D38" s="12"/>
      <c r="E38" s="12"/>
      <c r="F38" s="12"/>
      <c r="G38" s="12"/>
      <c r="H38" s="12"/>
      <c r="I38" s="12"/>
      <c r="J38" s="12"/>
      <c r="K38" s="12"/>
      <c r="L38" s="12"/>
      <c r="M38" s="12"/>
      <c r="N38" s="12"/>
      <c r="O38" s="12"/>
      <c r="P38" s="12"/>
      <c r="Q38" s="12"/>
      <c r="R38" s="12"/>
      <c r="S38" s="12"/>
      <c r="T38" s="12"/>
      <c r="U38" s="12"/>
      <c r="V38" s="12"/>
      <c r="W38" s="12"/>
    </row>
    <row r="39" spans="1:23">
      <c r="A39" s="12"/>
      <c r="B39" s="12"/>
      <c r="C39" s="12"/>
      <c r="D39" s="12"/>
      <c r="E39" s="12"/>
      <c r="F39" s="12"/>
      <c r="G39" s="12"/>
      <c r="H39" s="12"/>
      <c r="I39" s="12"/>
      <c r="J39" s="12"/>
      <c r="K39" s="12"/>
      <c r="L39" s="12"/>
      <c r="M39" s="12"/>
      <c r="N39" s="12"/>
      <c r="O39" s="12"/>
      <c r="P39" s="12"/>
      <c r="Q39" s="12"/>
      <c r="R39" s="12"/>
      <c r="S39" s="12"/>
      <c r="T39" s="12"/>
      <c r="U39" s="12"/>
      <c r="V39" s="12"/>
      <c r="W39" s="12"/>
    </row>
    <row r="40" spans="1:23">
      <c r="A40" s="12"/>
      <c r="B40" s="12"/>
      <c r="C40" s="12"/>
      <c r="D40" s="12"/>
      <c r="E40" s="12"/>
      <c r="F40" s="12"/>
      <c r="G40" s="12"/>
      <c r="H40" s="12"/>
      <c r="I40" s="12"/>
      <c r="J40" s="12"/>
      <c r="K40" s="12"/>
      <c r="L40" s="12"/>
      <c r="M40" s="12"/>
      <c r="N40" s="12"/>
      <c r="O40" s="12"/>
      <c r="P40" s="12"/>
      <c r="Q40" s="12"/>
      <c r="R40" s="12"/>
      <c r="S40" s="12"/>
      <c r="T40" s="12"/>
      <c r="U40" s="12"/>
      <c r="V40" s="12"/>
      <c r="W40" s="12"/>
    </row>
    <row r="41" spans="1:23">
      <c r="A41" s="12"/>
      <c r="B41" s="12"/>
      <c r="C41" s="12"/>
      <c r="D41" s="12"/>
      <c r="E41" s="12"/>
      <c r="F41" s="12"/>
      <c r="G41" s="12"/>
      <c r="H41" s="12"/>
      <c r="I41" s="12"/>
      <c r="J41" s="12"/>
      <c r="K41" s="12"/>
      <c r="L41" s="12"/>
      <c r="M41" s="12"/>
      <c r="N41" s="12"/>
      <c r="O41" s="12"/>
      <c r="P41" s="12"/>
      <c r="Q41" s="12"/>
      <c r="R41" s="12"/>
      <c r="S41" s="12"/>
      <c r="T41" s="12"/>
      <c r="U41" s="12"/>
      <c r="V41" s="12"/>
      <c r="W41" s="12"/>
    </row>
    <row r="42" spans="1:23">
      <c r="A42" s="12"/>
      <c r="B42" s="12"/>
      <c r="C42" s="12"/>
      <c r="D42" s="12"/>
      <c r="E42" s="12"/>
      <c r="F42" s="12"/>
      <c r="G42" s="12"/>
      <c r="H42" s="12"/>
      <c r="I42" s="12"/>
      <c r="J42" s="12"/>
      <c r="K42" s="12"/>
      <c r="L42" s="12"/>
      <c r="M42" s="12"/>
      <c r="N42" s="12"/>
      <c r="O42" s="12"/>
      <c r="P42" s="12"/>
      <c r="Q42" s="12"/>
      <c r="R42" s="12"/>
      <c r="S42" s="12"/>
      <c r="T42" s="12"/>
      <c r="U42" s="12"/>
      <c r="V42" s="12"/>
      <c r="W42" s="12"/>
    </row>
    <row r="43" spans="1:23">
      <c r="A43" s="12"/>
      <c r="B43" s="12"/>
      <c r="C43" s="12"/>
      <c r="D43" s="12"/>
      <c r="E43" s="12"/>
      <c r="F43" s="12"/>
      <c r="G43" s="12"/>
      <c r="H43" s="12"/>
      <c r="I43" s="12"/>
      <c r="J43" s="12"/>
      <c r="K43" s="12"/>
      <c r="L43" s="12"/>
      <c r="M43" s="12"/>
      <c r="N43" s="12"/>
      <c r="O43" s="12"/>
      <c r="P43" s="12"/>
      <c r="Q43" s="12"/>
      <c r="R43" s="12"/>
      <c r="S43" s="12"/>
      <c r="T43" s="12"/>
      <c r="U43" s="12"/>
      <c r="V43" s="12"/>
      <c r="W43" s="12"/>
    </row>
    <row r="44" spans="1:23">
      <c r="A44" s="12"/>
      <c r="B44" s="12"/>
      <c r="C44" s="12"/>
      <c r="D44" s="12"/>
      <c r="E44" s="12"/>
      <c r="F44" s="12"/>
      <c r="G44" s="12"/>
      <c r="H44" s="12"/>
      <c r="I44" s="12"/>
      <c r="J44" s="12"/>
      <c r="K44" s="12"/>
      <c r="L44" s="12"/>
      <c r="M44" s="12"/>
      <c r="N44" s="12"/>
      <c r="O44" s="12"/>
      <c r="P44" s="12"/>
      <c r="Q44" s="12"/>
      <c r="R44" s="12"/>
      <c r="S44" s="12"/>
      <c r="T44" s="12"/>
      <c r="U44" s="12"/>
      <c r="V44" s="12"/>
      <c r="W44" s="12"/>
    </row>
    <row r="45" spans="1:23">
      <c r="A45" s="12"/>
      <c r="B45" s="12"/>
      <c r="C45" s="12"/>
      <c r="D45" s="12"/>
      <c r="E45" s="12"/>
      <c r="F45" s="12"/>
      <c r="G45" s="12"/>
      <c r="H45" s="12"/>
      <c r="I45" s="12"/>
      <c r="J45" s="12"/>
      <c r="K45" s="12"/>
      <c r="L45" s="12"/>
      <c r="M45" s="12"/>
      <c r="N45" s="12"/>
      <c r="O45" s="12"/>
      <c r="P45" s="12"/>
      <c r="Q45" s="12"/>
      <c r="R45" s="12"/>
      <c r="S45" s="12"/>
      <c r="T45" s="12"/>
      <c r="U45" s="12"/>
      <c r="V45" s="12"/>
      <c r="W45" s="12"/>
    </row>
    <row r="46" spans="1:23">
      <c r="A46" s="12"/>
      <c r="B46" s="12"/>
      <c r="C46" s="12"/>
      <c r="D46" s="12"/>
      <c r="E46" s="12"/>
      <c r="F46" s="12"/>
      <c r="G46" s="12"/>
      <c r="H46" s="12"/>
      <c r="I46" s="12"/>
      <c r="J46" s="12"/>
      <c r="K46" s="12"/>
      <c r="L46" s="12"/>
      <c r="M46" s="12"/>
      <c r="N46" s="12"/>
      <c r="O46" s="12"/>
      <c r="P46" s="12"/>
      <c r="Q46" s="12"/>
      <c r="R46" s="12"/>
      <c r="S46" s="12"/>
      <c r="T46" s="12"/>
      <c r="U46" s="12"/>
      <c r="V46" s="12"/>
      <c r="W46" s="12"/>
    </row>
    <row r="47" spans="1:23">
      <c r="A47" s="12"/>
      <c r="B47" s="12"/>
      <c r="C47" s="12"/>
      <c r="D47" s="12"/>
      <c r="E47" s="12"/>
      <c r="F47" s="12"/>
      <c r="G47" s="12"/>
      <c r="H47" s="12"/>
      <c r="I47" s="12"/>
      <c r="J47" s="12"/>
      <c r="K47" s="12"/>
      <c r="L47" s="12"/>
      <c r="M47" s="12"/>
      <c r="N47" s="12"/>
      <c r="O47" s="12"/>
      <c r="P47" s="12"/>
      <c r="Q47" s="12"/>
      <c r="R47" s="12"/>
      <c r="S47" s="12"/>
      <c r="T47" s="12"/>
      <c r="U47" s="12"/>
      <c r="V47" s="12"/>
      <c r="W47" s="12"/>
    </row>
    <row r="48" spans="1:23">
      <c r="A48" s="12"/>
      <c r="B48" s="12"/>
      <c r="C48" s="12"/>
      <c r="D48" s="12"/>
      <c r="E48" s="12"/>
      <c r="F48" s="12"/>
      <c r="G48" s="12"/>
      <c r="H48" s="12"/>
      <c r="I48" s="12"/>
      <c r="J48" s="12"/>
      <c r="K48" s="12"/>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ht="16" customHeight="1">
      <c r="A50" s="122" t="s">
        <v>140</v>
      </c>
      <c r="B50" s="122"/>
      <c r="C50" s="122"/>
      <c r="D50" s="122"/>
      <c r="E50" s="122"/>
      <c r="F50" s="122"/>
      <c r="G50" s="122"/>
      <c r="H50" s="122"/>
      <c r="I50" s="122"/>
      <c r="J50" s="122"/>
      <c r="K50" s="122"/>
      <c r="L50" s="122"/>
      <c r="M50" s="12"/>
      <c r="N50" s="12"/>
      <c r="O50" s="12"/>
      <c r="P50" s="12"/>
      <c r="Q50" s="12"/>
      <c r="R50" s="12"/>
      <c r="S50" s="12"/>
      <c r="T50" s="12"/>
      <c r="U50" s="12"/>
      <c r="V50" s="12"/>
      <c r="W50" s="12"/>
    </row>
    <row r="51" spans="1:23" ht="22.65" customHeight="1">
      <c r="A51" s="1" t="s">
        <v>141</v>
      </c>
      <c r="B51" s="2" t="s">
        <v>142</v>
      </c>
      <c r="C51" s="2" t="s">
        <v>143</v>
      </c>
      <c r="D51" s="2" t="s">
        <v>120</v>
      </c>
      <c r="E51" s="2" t="s">
        <v>144</v>
      </c>
      <c r="F51" s="3" t="s">
        <v>145</v>
      </c>
      <c r="G51" s="12"/>
      <c r="H51" s="1" t="s">
        <v>141</v>
      </c>
      <c r="I51" s="2" t="s">
        <v>142</v>
      </c>
      <c r="J51" s="2" t="s">
        <v>143</v>
      </c>
      <c r="K51" s="2" t="s">
        <v>120</v>
      </c>
      <c r="L51" s="3" t="s">
        <v>145</v>
      </c>
      <c r="M51" s="12"/>
      <c r="N51" s="12"/>
      <c r="O51" s="12"/>
      <c r="P51" s="12"/>
      <c r="Q51" s="12"/>
      <c r="R51" s="12"/>
      <c r="S51" s="12"/>
      <c r="T51" s="12"/>
      <c r="U51" s="12"/>
      <c r="V51" s="12"/>
      <c r="W51" s="12"/>
    </row>
    <row r="52" spans="1:23" ht="34.5">
      <c r="A52" s="31" t="s">
        <v>53</v>
      </c>
      <c r="B52" s="15" t="s">
        <v>146</v>
      </c>
      <c r="C52" s="44">
        <v>0.44</v>
      </c>
      <c r="D52" s="15" t="s">
        <v>126</v>
      </c>
      <c r="E52" s="15" t="s">
        <v>147</v>
      </c>
      <c r="F52" s="16" t="s">
        <v>148</v>
      </c>
      <c r="G52" s="12"/>
      <c r="H52" s="31" t="s">
        <v>53</v>
      </c>
      <c r="I52" s="15" t="s">
        <v>149</v>
      </c>
      <c r="J52" s="44">
        <v>0.61</v>
      </c>
      <c r="K52" s="15" t="s">
        <v>126</v>
      </c>
      <c r="L52" s="16" t="s">
        <v>150</v>
      </c>
      <c r="M52" s="12"/>
      <c r="N52" s="12"/>
      <c r="O52" s="12"/>
      <c r="P52" s="12"/>
      <c r="Q52" s="12"/>
      <c r="R52" s="12"/>
      <c r="S52" s="12"/>
      <c r="T52" s="12"/>
      <c r="U52" s="12"/>
      <c r="V52" s="12"/>
      <c r="W52" s="12"/>
    </row>
    <row r="53" spans="1:23" ht="23">
      <c r="A53" s="35" t="s">
        <v>53</v>
      </c>
      <c r="B53" s="19" t="s">
        <v>151</v>
      </c>
      <c r="C53" s="45">
        <v>0.16</v>
      </c>
      <c r="D53" s="19" t="s">
        <v>126</v>
      </c>
      <c r="E53" s="19" t="s">
        <v>147</v>
      </c>
      <c r="F53" s="20" t="s">
        <v>152</v>
      </c>
      <c r="G53" s="12"/>
      <c r="H53" s="35" t="s">
        <v>56</v>
      </c>
      <c r="I53" s="19" t="s">
        <v>153</v>
      </c>
      <c r="J53" s="46">
        <v>9</v>
      </c>
      <c r="K53" s="19" t="s">
        <v>154</v>
      </c>
      <c r="L53" s="20" t="s">
        <v>155</v>
      </c>
      <c r="M53" s="12"/>
      <c r="N53" s="12"/>
      <c r="O53" s="12"/>
      <c r="P53" s="12"/>
      <c r="Q53" s="12"/>
      <c r="R53" s="12"/>
      <c r="S53" s="12"/>
      <c r="T53" s="12"/>
      <c r="U53" s="12"/>
      <c r="V53" s="12"/>
      <c r="W53" s="12"/>
    </row>
    <row r="54" spans="1:23" ht="23">
      <c r="A54" s="35" t="s">
        <v>56</v>
      </c>
      <c r="B54" s="19" t="s">
        <v>156</v>
      </c>
      <c r="C54" s="45">
        <v>0.41</v>
      </c>
      <c r="D54" s="19" t="s">
        <v>126</v>
      </c>
      <c r="E54" s="19" t="s">
        <v>147</v>
      </c>
      <c r="F54" s="20" t="s">
        <v>157</v>
      </c>
      <c r="G54" s="12"/>
      <c r="H54" s="35" t="s">
        <v>59</v>
      </c>
      <c r="I54" s="19" t="s">
        <v>158</v>
      </c>
      <c r="J54" s="45">
        <v>0.28000000000000003</v>
      </c>
      <c r="K54" s="19" t="s">
        <v>126</v>
      </c>
      <c r="L54" s="20" t="s">
        <v>159</v>
      </c>
      <c r="M54" s="12"/>
      <c r="N54" s="12"/>
      <c r="O54" s="12"/>
      <c r="P54" s="12"/>
      <c r="Q54" s="12"/>
      <c r="R54" s="12"/>
      <c r="S54" s="12"/>
      <c r="T54" s="12"/>
      <c r="U54" s="12"/>
      <c r="V54" s="12"/>
      <c r="W54" s="12"/>
    </row>
    <row r="55" spans="1:23" ht="34.5">
      <c r="A55" s="35" t="s">
        <v>56</v>
      </c>
      <c r="B55" s="19" t="s">
        <v>160</v>
      </c>
      <c r="C55" s="47">
        <v>46</v>
      </c>
      <c r="D55" s="19" t="s">
        <v>161</v>
      </c>
      <c r="E55" s="19" t="s">
        <v>147</v>
      </c>
      <c r="F55" s="20" t="s">
        <v>162</v>
      </c>
      <c r="G55" s="12"/>
      <c r="H55" s="35" t="s">
        <v>62</v>
      </c>
      <c r="I55" s="19" t="s">
        <v>163</v>
      </c>
      <c r="J55" s="45">
        <v>0.82</v>
      </c>
      <c r="K55" s="19" t="s">
        <v>126</v>
      </c>
      <c r="L55" s="20" t="s">
        <v>164</v>
      </c>
      <c r="M55" s="12"/>
      <c r="N55" s="12"/>
      <c r="O55" s="12"/>
      <c r="P55" s="12"/>
      <c r="Q55" s="12"/>
      <c r="R55" s="12"/>
      <c r="S55" s="12"/>
      <c r="T55" s="12"/>
      <c r="U55" s="12"/>
      <c r="V55" s="12"/>
      <c r="W55" s="12"/>
    </row>
    <row r="56" spans="1:23" ht="34.5">
      <c r="A56" s="35" t="s">
        <v>59</v>
      </c>
      <c r="B56" s="19" t="s">
        <v>165</v>
      </c>
      <c r="C56" s="46">
        <v>17</v>
      </c>
      <c r="D56" s="19" t="s">
        <v>166</v>
      </c>
      <c r="E56" s="19" t="s">
        <v>147</v>
      </c>
      <c r="F56" s="20" t="s">
        <v>167</v>
      </c>
      <c r="G56" s="12"/>
      <c r="H56" s="35" t="s">
        <v>65</v>
      </c>
      <c r="I56" s="19" t="s">
        <v>168</v>
      </c>
      <c r="J56" s="45">
        <v>0.49</v>
      </c>
      <c r="K56" s="19" t="s">
        <v>126</v>
      </c>
      <c r="L56" s="20" t="s">
        <v>169</v>
      </c>
      <c r="M56" s="12"/>
      <c r="N56" s="12"/>
      <c r="O56" s="12"/>
      <c r="P56" s="12"/>
      <c r="Q56" s="12"/>
      <c r="R56" s="12"/>
      <c r="S56" s="12"/>
      <c r="T56" s="12"/>
      <c r="U56" s="12"/>
      <c r="V56" s="12"/>
      <c r="W56" s="12"/>
    </row>
    <row r="57" spans="1:23" ht="23">
      <c r="A57" s="35" t="s">
        <v>59</v>
      </c>
      <c r="B57" s="19" t="s">
        <v>132</v>
      </c>
      <c r="C57" s="45">
        <v>0.54</v>
      </c>
      <c r="D57" s="19" t="s">
        <v>126</v>
      </c>
      <c r="E57" s="19" t="s">
        <v>147</v>
      </c>
      <c r="F57" s="20" t="s">
        <v>170</v>
      </c>
      <c r="G57" s="12"/>
      <c r="H57" s="35" t="s">
        <v>68</v>
      </c>
      <c r="I57" s="19" t="s">
        <v>171</v>
      </c>
      <c r="J57" s="45">
        <v>0.38</v>
      </c>
      <c r="K57" s="19" t="s">
        <v>126</v>
      </c>
      <c r="L57" s="20" t="s">
        <v>172</v>
      </c>
      <c r="M57" s="12"/>
      <c r="N57" s="12"/>
      <c r="O57" s="12"/>
      <c r="P57" s="12"/>
      <c r="Q57" s="12"/>
      <c r="R57" s="12"/>
      <c r="S57" s="12"/>
      <c r="T57" s="12"/>
      <c r="U57" s="12"/>
      <c r="V57" s="12"/>
      <c r="W57" s="12"/>
    </row>
    <row r="58" spans="1:23" ht="34.5">
      <c r="A58" s="35" t="s">
        <v>62</v>
      </c>
      <c r="B58" s="19" t="s">
        <v>173</v>
      </c>
      <c r="C58" s="45">
        <v>0.39</v>
      </c>
      <c r="D58" s="19" t="s">
        <v>126</v>
      </c>
      <c r="E58" s="19" t="s">
        <v>147</v>
      </c>
      <c r="F58" s="20" t="s">
        <v>174</v>
      </c>
      <c r="G58" s="12"/>
      <c r="H58" s="35" t="s">
        <v>68</v>
      </c>
      <c r="I58" s="19" t="s">
        <v>100</v>
      </c>
      <c r="J58" s="45">
        <v>0.18</v>
      </c>
      <c r="K58" s="19" t="s">
        <v>126</v>
      </c>
      <c r="L58" s="20" t="s">
        <v>175</v>
      </c>
      <c r="M58" s="12"/>
      <c r="N58" s="12"/>
      <c r="O58" s="12"/>
      <c r="P58" s="12"/>
      <c r="Q58" s="12"/>
      <c r="R58" s="12"/>
      <c r="S58" s="12"/>
      <c r="T58" s="12"/>
      <c r="U58" s="12"/>
      <c r="V58" s="12"/>
      <c r="W58" s="12"/>
    </row>
    <row r="59" spans="1:23" ht="23">
      <c r="A59" s="35" t="s">
        <v>65</v>
      </c>
      <c r="B59" s="19" t="s">
        <v>176</v>
      </c>
      <c r="C59" s="45">
        <v>0.43</v>
      </c>
      <c r="D59" s="19" t="s">
        <v>126</v>
      </c>
      <c r="E59" s="19" t="s">
        <v>147</v>
      </c>
      <c r="F59" s="20" t="s">
        <v>177</v>
      </c>
      <c r="G59" s="12"/>
      <c r="H59" s="35" t="s">
        <v>71</v>
      </c>
      <c r="I59" s="19" t="s">
        <v>178</v>
      </c>
      <c r="J59" s="45">
        <v>0.31</v>
      </c>
      <c r="K59" s="19" t="s">
        <v>126</v>
      </c>
      <c r="L59" s="20" t="s">
        <v>179</v>
      </c>
      <c r="M59" s="12"/>
      <c r="N59" s="12"/>
      <c r="O59" s="12"/>
      <c r="P59" s="12"/>
      <c r="Q59" s="12"/>
      <c r="R59" s="12"/>
      <c r="S59" s="12"/>
      <c r="T59" s="12"/>
      <c r="U59" s="12"/>
      <c r="V59" s="12"/>
      <c r="W59" s="12"/>
    </row>
    <row r="60" spans="1:23" ht="46">
      <c r="A60" s="35" t="s">
        <v>68</v>
      </c>
      <c r="B60" s="19" t="s">
        <v>180</v>
      </c>
      <c r="C60" s="45">
        <v>0.27</v>
      </c>
      <c r="D60" s="19" t="s">
        <v>126</v>
      </c>
      <c r="E60" s="19" t="s">
        <v>147</v>
      </c>
      <c r="F60" s="20" t="s">
        <v>181</v>
      </c>
      <c r="G60" s="12"/>
      <c r="H60" s="42" t="s">
        <v>71</v>
      </c>
      <c r="I60" s="23" t="s">
        <v>182</v>
      </c>
      <c r="J60" s="48">
        <v>0.22</v>
      </c>
      <c r="K60" s="23" t="s">
        <v>126</v>
      </c>
      <c r="L60" s="24" t="s">
        <v>183</v>
      </c>
      <c r="M60" s="12"/>
      <c r="N60" s="12"/>
      <c r="O60" s="12"/>
      <c r="P60" s="12"/>
      <c r="Q60" s="12"/>
      <c r="R60" s="12"/>
      <c r="S60" s="12"/>
      <c r="T60" s="12"/>
      <c r="U60" s="12"/>
      <c r="V60" s="12"/>
      <c r="W60" s="12"/>
    </row>
    <row r="61" spans="1:23" ht="23">
      <c r="A61" s="42" t="s">
        <v>71</v>
      </c>
      <c r="B61" s="23" t="s">
        <v>184</v>
      </c>
      <c r="C61" s="48">
        <v>0.38</v>
      </c>
      <c r="D61" s="23" t="s">
        <v>126</v>
      </c>
      <c r="E61" s="23" t="s">
        <v>147</v>
      </c>
      <c r="F61" s="24" t="s">
        <v>185</v>
      </c>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ht="16" customHeight="1">
      <c r="A63" s="122" t="s">
        <v>186</v>
      </c>
      <c r="B63" s="122"/>
      <c r="C63" s="122"/>
      <c r="D63" s="122"/>
      <c r="E63" s="122"/>
      <c r="F63" s="122"/>
      <c r="G63" s="122"/>
      <c r="H63" s="122"/>
      <c r="I63" s="122"/>
      <c r="J63" s="122"/>
      <c r="K63" s="122"/>
      <c r="L63" s="122"/>
      <c r="M63" s="12"/>
      <c r="N63" s="12"/>
      <c r="O63" s="12"/>
      <c r="P63" s="12"/>
      <c r="Q63" s="12"/>
      <c r="R63" s="12"/>
      <c r="S63" s="12"/>
      <c r="T63" s="12"/>
      <c r="U63" s="12"/>
      <c r="V63" s="12"/>
      <c r="W63" s="12"/>
    </row>
    <row r="64" spans="1:23">
      <c r="A64" s="165" t="s">
        <v>187</v>
      </c>
      <c r="B64" s="166"/>
      <c r="C64" s="166"/>
      <c r="D64" s="166"/>
      <c r="E64" s="166"/>
      <c r="F64" s="166"/>
      <c r="G64" s="166"/>
      <c r="H64" s="166"/>
      <c r="I64" s="166"/>
      <c r="J64" s="166"/>
      <c r="K64" s="166"/>
      <c r="L64" s="167"/>
      <c r="M64" s="12"/>
      <c r="N64" s="12"/>
      <c r="O64" s="12"/>
      <c r="P64" s="12"/>
      <c r="Q64" s="12"/>
      <c r="R64" s="12"/>
      <c r="S64" s="12"/>
      <c r="T64" s="12"/>
      <c r="U64" s="12"/>
      <c r="V64" s="12"/>
      <c r="W64" s="12"/>
    </row>
    <row r="65" spans="1:23">
      <c r="A65" s="171"/>
      <c r="B65" s="172"/>
      <c r="C65" s="172"/>
      <c r="D65" s="172"/>
      <c r="E65" s="172"/>
      <c r="F65" s="172"/>
      <c r="G65" s="172"/>
      <c r="H65" s="172"/>
      <c r="I65" s="172"/>
      <c r="J65" s="172"/>
      <c r="K65" s="172"/>
      <c r="L65" s="173"/>
      <c r="M65" s="12"/>
      <c r="N65" s="12"/>
      <c r="O65" s="12"/>
      <c r="P65" s="12"/>
      <c r="Q65" s="12"/>
      <c r="R65" s="12"/>
      <c r="S65" s="12"/>
      <c r="T65" s="12"/>
      <c r="U65" s="12"/>
      <c r="V65" s="12"/>
      <c r="W65" s="12"/>
    </row>
    <row r="66" spans="1:23">
      <c r="A66" s="171"/>
      <c r="B66" s="172"/>
      <c r="C66" s="172"/>
      <c r="D66" s="172"/>
      <c r="E66" s="172"/>
      <c r="F66" s="172"/>
      <c r="G66" s="172"/>
      <c r="H66" s="172"/>
      <c r="I66" s="172"/>
      <c r="J66" s="172"/>
      <c r="K66" s="172"/>
      <c r="L66" s="173"/>
      <c r="M66" s="12"/>
      <c r="N66" s="12"/>
      <c r="O66" s="12"/>
      <c r="P66" s="12"/>
      <c r="Q66" s="12"/>
      <c r="R66" s="12"/>
      <c r="S66" s="12"/>
      <c r="T66" s="12"/>
      <c r="U66" s="12"/>
      <c r="V66" s="12"/>
      <c r="W66" s="12"/>
    </row>
    <row r="67" spans="1:23">
      <c r="A67" s="168"/>
      <c r="B67" s="169"/>
      <c r="C67" s="169"/>
      <c r="D67" s="169"/>
      <c r="E67" s="169"/>
      <c r="F67" s="169"/>
      <c r="G67" s="169"/>
      <c r="H67" s="169"/>
      <c r="I67" s="169"/>
      <c r="J67" s="169"/>
      <c r="K67" s="169"/>
      <c r="L67" s="170"/>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ht="14" customHeight="1">
      <c r="A69" s="162" t="s">
        <v>188</v>
      </c>
      <c r="B69" s="162"/>
      <c r="C69" s="162"/>
      <c r="D69" s="162"/>
      <c r="E69" s="162"/>
      <c r="F69" s="162"/>
      <c r="G69" s="162"/>
      <c r="H69" s="162"/>
      <c r="I69" s="162"/>
      <c r="J69" s="162"/>
      <c r="K69" s="162"/>
      <c r="L69" s="16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sheetData>
  <mergeCells count="15">
    <mergeCell ref="A25:L25"/>
    <mergeCell ref="A50:L50"/>
    <mergeCell ref="A63:L63"/>
    <mergeCell ref="A64:L67"/>
    <mergeCell ref="A69:L69"/>
    <mergeCell ref="A6:L6"/>
    <mergeCell ref="A8:L8"/>
    <mergeCell ref="A16:L16"/>
    <mergeCell ref="A17:L21"/>
    <mergeCell ref="A22:L23"/>
    <mergeCell ref="A1:L1"/>
    <mergeCell ref="A2:L2"/>
    <mergeCell ref="A3:F3"/>
    <mergeCell ref="G3:L3"/>
    <mergeCell ref="A5:L5"/>
  </mergeCells>
  <conditionalFormatting sqref="J27:J33">
    <cfRule type="colorScale" priority="1">
      <colorScale>
        <cfvo type="min"/>
        <cfvo type="percentile" val="50"/>
        <cfvo type="max"/>
        <color rgb="FFF7DEDE"/>
        <color rgb="FFFCECCB"/>
        <color rgb="FFDFF1E8"/>
      </colorScale>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opLeftCell="A40" workbookViewId="0">
      <selection sqref="A1:W1"/>
    </sheetView>
  </sheetViews>
  <sheetFormatPr defaultRowHeight="14"/>
  <cols>
    <col min="1" max="1" width="18" customWidth="1"/>
    <col min="2" max="2" width="28" customWidth="1"/>
    <col min="3" max="3" width="38" customWidth="1"/>
    <col min="4" max="4" width="32" customWidth="1"/>
    <col min="5" max="5" width="12" customWidth="1"/>
    <col min="6" max="6" width="11" customWidth="1"/>
    <col min="7" max="7" width="13" customWidth="1"/>
    <col min="8" max="8" width="12" customWidth="1"/>
    <col min="9" max="9" width="10" customWidth="1"/>
    <col min="10" max="10" width="14" customWidth="1"/>
    <col min="11" max="11" width="12" customWidth="1"/>
    <col min="12" max="12" width="10" customWidth="1"/>
    <col min="13" max="13" width="33" customWidth="1"/>
    <col min="14" max="14" width="22" customWidth="1"/>
    <col min="15" max="15" width="3" customWidth="1"/>
    <col min="16" max="16" width="18" customWidth="1"/>
    <col min="17" max="17" width="12" customWidth="1"/>
    <col min="18" max="18" width="13" customWidth="1"/>
    <col min="19" max="21" width="12" customWidth="1"/>
    <col min="22" max="22" width="10" customWidth="1"/>
    <col min="23" max="23" width="13" customWidth="1"/>
  </cols>
  <sheetData>
    <row r="1" spans="1:23" ht="17.399999999999999" customHeight="1">
      <c r="A1" s="116" t="s">
        <v>0</v>
      </c>
      <c r="B1" s="116"/>
      <c r="C1" s="116"/>
      <c r="D1" s="116"/>
      <c r="E1" s="116"/>
      <c r="F1" s="116"/>
      <c r="G1" s="116"/>
      <c r="H1" s="116"/>
      <c r="I1" s="116"/>
      <c r="J1" s="116"/>
      <c r="K1" s="116"/>
      <c r="L1" s="116"/>
      <c r="M1" s="116"/>
      <c r="N1" s="116"/>
      <c r="O1" s="116"/>
      <c r="P1" s="116"/>
      <c r="Q1" s="116"/>
      <c r="R1" s="116"/>
      <c r="S1" s="116"/>
      <c r="T1" s="116"/>
      <c r="U1" s="116"/>
      <c r="V1" s="116"/>
      <c r="W1" s="116"/>
    </row>
    <row r="2" spans="1:23" ht="22.65" customHeight="1">
      <c r="A2" s="117" t="s">
        <v>189</v>
      </c>
      <c r="B2" s="117"/>
      <c r="C2" s="117"/>
      <c r="D2" s="117"/>
      <c r="E2" s="117"/>
      <c r="F2" s="117"/>
      <c r="G2" s="117"/>
      <c r="H2" s="117"/>
      <c r="I2" s="117"/>
      <c r="J2" s="117"/>
      <c r="K2" s="117"/>
      <c r="L2" s="117"/>
      <c r="M2" s="117"/>
      <c r="N2" s="117"/>
      <c r="O2" s="117"/>
      <c r="P2" s="117"/>
      <c r="Q2" s="117"/>
      <c r="R2" s="117"/>
      <c r="S2" s="117"/>
      <c r="T2" s="117"/>
      <c r="U2" s="117"/>
      <c r="V2" s="117"/>
      <c r="W2" s="117"/>
    </row>
    <row r="3" spans="1:23" ht="14.65" customHeight="1">
      <c r="A3" s="118" t="s">
        <v>2</v>
      </c>
      <c r="B3" s="118"/>
      <c r="C3" s="118"/>
      <c r="D3" s="118"/>
      <c r="E3" s="118"/>
      <c r="F3" s="118"/>
      <c r="G3" s="118"/>
      <c r="H3" s="118"/>
      <c r="I3" s="118"/>
      <c r="J3" s="118"/>
      <c r="K3" s="118"/>
      <c r="L3" s="119" t="s">
        <v>3</v>
      </c>
      <c r="M3" s="119"/>
      <c r="N3" s="119"/>
      <c r="O3" s="119"/>
      <c r="P3" s="119"/>
      <c r="Q3" s="119"/>
      <c r="R3" s="119"/>
      <c r="S3" s="119"/>
      <c r="T3" s="119"/>
      <c r="U3" s="119"/>
      <c r="V3" s="119"/>
      <c r="W3" s="119"/>
    </row>
    <row r="4" spans="1:23">
      <c r="A4" s="12"/>
      <c r="B4" s="12"/>
      <c r="C4" s="12"/>
      <c r="D4" s="12"/>
      <c r="E4" s="12"/>
      <c r="F4" s="12"/>
      <c r="G4" s="12"/>
      <c r="H4" s="12"/>
      <c r="I4" s="12"/>
      <c r="J4" s="12"/>
      <c r="K4" s="12"/>
      <c r="L4" s="12"/>
      <c r="M4" s="12"/>
      <c r="N4" s="12"/>
      <c r="O4" s="12"/>
      <c r="P4" s="12"/>
      <c r="Q4" s="12"/>
      <c r="R4" s="12"/>
      <c r="S4" s="12"/>
      <c r="T4" s="12"/>
      <c r="U4" s="12"/>
      <c r="V4" s="12"/>
      <c r="W4" s="12"/>
    </row>
    <row r="5" spans="1:23" ht="22.65" customHeight="1">
      <c r="A5" s="174" t="s">
        <v>190</v>
      </c>
      <c r="B5" s="174"/>
      <c r="C5" s="174"/>
      <c r="D5" s="174"/>
      <c r="E5" s="174"/>
      <c r="F5" s="174"/>
      <c r="G5" s="174"/>
      <c r="H5" s="174"/>
      <c r="I5" s="174"/>
      <c r="J5" s="174"/>
      <c r="K5" s="174"/>
      <c r="L5" s="174"/>
      <c r="M5" s="174"/>
      <c r="N5" s="174"/>
      <c r="O5" s="174"/>
      <c r="P5" s="174"/>
      <c r="Q5" s="174"/>
      <c r="R5" s="174"/>
      <c r="S5" s="174"/>
      <c r="T5" s="174"/>
      <c r="U5" s="174"/>
      <c r="V5" s="174"/>
      <c r="W5" s="174"/>
    </row>
    <row r="6" spans="1:23">
      <c r="A6" s="175" t="s">
        <v>191</v>
      </c>
      <c r="B6" s="176"/>
      <c r="C6" s="176"/>
      <c r="D6" s="176"/>
      <c r="E6" s="176"/>
      <c r="F6" s="176"/>
      <c r="G6" s="176"/>
      <c r="H6" s="176"/>
      <c r="I6" s="176"/>
      <c r="J6" s="176"/>
      <c r="K6" s="176"/>
      <c r="L6" s="176"/>
      <c r="M6" s="176"/>
      <c r="N6" s="176"/>
      <c r="O6" s="176"/>
      <c r="P6" s="176"/>
      <c r="Q6" s="176"/>
      <c r="R6" s="176"/>
      <c r="S6" s="176"/>
      <c r="T6" s="176"/>
      <c r="U6" s="176"/>
      <c r="V6" s="176"/>
      <c r="W6" s="177"/>
    </row>
    <row r="7" spans="1:23">
      <c r="A7" s="178"/>
      <c r="B7" s="179"/>
      <c r="C7" s="179"/>
      <c r="D7" s="179"/>
      <c r="E7" s="179"/>
      <c r="F7" s="179"/>
      <c r="G7" s="179"/>
      <c r="H7" s="179"/>
      <c r="I7" s="179"/>
      <c r="J7" s="179"/>
      <c r="K7" s="179"/>
      <c r="L7" s="179"/>
      <c r="M7" s="179"/>
      <c r="N7" s="179"/>
      <c r="O7" s="179"/>
      <c r="P7" s="179"/>
      <c r="Q7" s="179"/>
      <c r="R7" s="179"/>
      <c r="S7" s="179"/>
      <c r="T7" s="179"/>
      <c r="U7" s="179"/>
      <c r="V7" s="179"/>
      <c r="W7" s="180"/>
    </row>
    <row r="8" spans="1:23">
      <c r="A8" s="12"/>
      <c r="B8" s="12"/>
      <c r="C8" s="12"/>
      <c r="D8" s="12"/>
      <c r="E8" s="12"/>
      <c r="F8" s="12"/>
      <c r="G8" s="12"/>
      <c r="H8" s="12"/>
      <c r="I8" s="12"/>
      <c r="J8" s="12"/>
      <c r="K8" s="12"/>
      <c r="L8" s="12"/>
      <c r="M8" s="12"/>
      <c r="N8" s="12"/>
      <c r="O8" s="12"/>
      <c r="P8" s="12"/>
      <c r="Q8" s="12"/>
      <c r="R8" s="12"/>
      <c r="S8" s="12"/>
      <c r="T8" s="12"/>
      <c r="U8" s="12"/>
      <c r="V8" s="12"/>
      <c r="W8" s="12"/>
    </row>
    <row r="9" spans="1:23" ht="16" customHeight="1">
      <c r="A9" s="122" t="s">
        <v>192</v>
      </c>
      <c r="B9" s="122"/>
      <c r="C9" s="122"/>
      <c r="D9" s="122"/>
      <c r="E9" s="122"/>
      <c r="F9" s="122"/>
      <c r="G9" s="122"/>
      <c r="H9" s="122"/>
      <c r="I9" s="122"/>
      <c r="J9" s="122"/>
      <c r="K9" s="122"/>
      <c r="L9" s="122"/>
      <c r="M9" s="122"/>
      <c r="N9" s="122"/>
      <c r="O9" s="12"/>
      <c r="P9" s="122" t="s">
        <v>193</v>
      </c>
      <c r="Q9" s="122"/>
      <c r="R9" s="122"/>
      <c r="S9" s="122"/>
      <c r="T9" s="122"/>
      <c r="U9" s="122"/>
      <c r="V9" s="122"/>
      <c r="W9" s="122"/>
    </row>
    <row r="10" spans="1:23">
      <c r="A10" s="12"/>
      <c r="B10" s="12"/>
      <c r="C10" s="12"/>
      <c r="D10" s="12"/>
      <c r="E10" s="12"/>
      <c r="F10" s="12"/>
      <c r="G10" s="12"/>
      <c r="H10" s="12"/>
      <c r="I10" s="12"/>
      <c r="J10" s="12"/>
      <c r="K10" s="12"/>
      <c r="L10" s="12"/>
      <c r="M10" s="12"/>
      <c r="N10" s="12"/>
      <c r="O10" s="12"/>
      <c r="P10" s="12"/>
      <c r="Q10" s="12"/>
      <c r="R10" s="12"/>
      <c r="S10" s="12"/>
      <c r="T10" s="12"/>
      <c r="U10" s="12"/>
      <c r="V10" s="12"/>
      <c r="W10" s="12"/>
    </row>
    <row r="11" spans="1:23" ht="22.65" customHeight="1">
      <c r="A11" s="1" t="s">
        <v>194</v>
      </c>
      <c r="B11" s="2" t="s">
        <v>195</v>
      </c>
      <c r="C11" s="2" t="s">
        <v>196</v>
      </c>
      <c r="D11" s="2" t="s">
        <v>197</v>
      </c>
      <c r="E11" s="2" t="s">
        <v>198</v>
      </c>
      <c r="F11" s="2" t="s">
        <v>199</v>
      </c>
      <c r="G11" s="2" t="s">
        <v>200</v>
      </c>
      <c r="H11" s="2" t="s">
        <v>201</v>
      </c>
      <c r="I11" s="2" t="s">
        <v>119</v>
      </c>
      <c r="J11" s="2" t="s">
        <v>202</v>
      </c>
      <c r="K11" s="2" t="s">
        <v>203</v>
      </c>
      <c r="L11" s="2" t="s">
        <v>204</v>
      </c>
      <c r="M11" s="2" t="s">
        <v>205</v>
      </c>
      <c r="N11" s="3" t="s">
        <v>206</v>
      </c>
      <c r="O11" s="12"/>
      <c r="P11" s="1" t="s">
        <v>194</v>
      </c>
      <c r="Q11" s="2" t="s">
        <v>207</v>
      </c>
      <c r="R11" s="2" t="s">
        <v>208</v>
      </c>
      <c r="S11" s="2" t="s">
        <v>209</v>
      </c>
      <c r="T11" s="2" t="s">
        <v>210</v>
      </c>
      <c r="U11" s="2" t="s">
        <v>211</v>
      </c>
      <c r="V11" s="2" t="s">
        <v>212</v>
      </c>
      <c r="W11" s="3" t="s">
        <v>213</v>
      </c>
    </row>
    <row r="12" spans="1:23">
      <c r="A12" s="12"/>
      <c r="B12" s="12"/>
      <c r="C12" s="12"/>
      <c r="D12" s="12"/>
      <c r="E12" s="12"/>
      <c r="F12" s="12"/>
      <c r="G12" s="12"/>
      <c r="H12" s="12"/>
      <c r="I12" s="12"/>
      <c r="J12" s="12"/>
      <c r="K12" s="12"/>
      <c r="L12" s="12"/>
      <c r="M12" s="12"/>
      <c r="N12" s="12"/>
      <c r="O12" s="12"/>
      <c r="P12" s="12"/>
      <c r="Q12" s="12"/>
      <c r="R12" s="12"/>
      <c r="S12" s="12"/>
      <c r="T12" s="12"/>
      <c r="U12" s="12"/>
      <c r="V12" s="12"/>
      <c r="W12" s="12"/>
    </row>
    <row r="13" spans="1:23" ht="30.65" customHeight="1">
      <c r="A13" s="7" t="s">
        <v>53</v>
      </c>
      <c r="B13" s="52" t="s">
        <v>214</v>
      </c>
      <c r="C13" s="52" t="s">
        <v>215</v>
      </c>
      <c r="D13" s="53"/>
      <c r="E13" s="54"/>
      <c r="F13" s="55">
        <v>0.25</v>
      </c>
      <c r="G13" s="56" t="str">
        <f t="shared" ref="G13:G40" si="0">IF(OR(E13="",F13=""),"",E13*F13)</f>
        <v/>
      </c>
      <c r="H13" s="54"/>
      <c r="I13" s="57" t="str">
        <f t="shared" ref="I13:I40" si="1">IF(OR(H13="",E13=""),"",H13-E13)</f>
        <v/>
      </c>
      <c r="J13" s="54"/>
      <c r="K13" s="54"/>
      <c r="L13" s="54"/>
      <c r="M13" s="53"/>
      <c r="N13" s="58"/>
      <c r="O13" s="12"/>
      <c r="P13" s="49" t="s">
        <v>53</v>
      </c>
      <c r="Q13" s="59">
        <f>SUM(F13:F16)</f>
        <v>1</v>
      </c>
      <c r="R13" s="60" t="str">
        <f>IF(COUNT(E13:E16)=0,"",SUM(G13:G16))</f>
        <v/>
      </c>
      <c r="S13" s="60" t="str">
        <f>IF(COUNT(H13:H16)=0,"",SUMPRODUCT(F13:F16,H13:H16))</f>
        <v/>
      </c>
      <c r="T13" s="60" t="str">
        <f t="shared" ref="T13:T19" si="2">IF(OR(R13="",S13=""),"",S13-R13)</f>
        <v/>
      </c>
      <c r="U13" s="61"/>
      <c r="V13" s="61"/>
      <c r="W13" s="62" t="str">
        <f>IF(OR(T13="",U13="",V13=""),"",T13/4*U13/5*V13/5*AVERAGE(J13:J16)/5*100)</f>
        <v/>
      </c>
    </row>
    <row r="14" spans="1:23" ht="30.65" customHeight="1">
      <c r="A14" s="8" t="s">
        <v>53</v>
      </c>
      <c r="B14" s="63" t="s">
        <v>216</v>
      </c>
      <c r="C14" s="63" t="s">
        <v>217</v>
      </c>
      <c r="D14" s="64"/>
      <c r="E14" s="65"/>
      <c r="F14" s="66">
        <v>0.25</v>
      </c>
      <c r="G14" s="67" t="str">
        <f t="shared" si="0"/>
        <v/>
      </c>
      <c r="H14" s="65"/>
      <c r="I14" s="68" t="str">
        <f t="shared" si="1"/>
        <v/>
      </c>
      <c r="J14" s="65"/>
      <c r="K14" s="65"/>
      <c r="L14" s="65"/>
      <c r="M14" s="64"/>
      <c r="N14" s="69"/>
      <c r="O14" s="12"/>
      <c r="P14" s="50" t="s">
        <v>56</v>
      </c>
      <c r="Q14" s="70">
        <f>SUM(F17:F20)</f>
        <v>1</v>
      </c>
      <c r="R14" s="71" t="str">
        <f>IF(COUNT(E17:E20)=0,"",SUM(G17:G20))</f>
        <v/>
      </c>
      <c r="S14" s="71" t="str">
        <f>IF(COUNT(H17:H20)=0,"",SUMPRODUCT(F17:F20,H17:H20))</f>
        <v/>
      </c>
      <c r="T14" s="71" t="str">
        <f t="shared" si="2"/>
        <v/>
      </c>
      <c r="U14" s="72"/>
      <c r="V14" s="72"/>
      <c r="W14" s="73" t="str">
        <f>IF(OR(T14="",U14="",V14=""),"",T14/4*U14/5*V14/5*AVERAGE(J17:J20)/5*100)</f>
        <v/>
      </c>
    </row>
    <row r="15" spans="1:23" ht="30.65" customHeight="1">
      <c r="A15" s="8" t="s">
        <v>53</v>
      </c>
      <c r="B15" s="63" t="s">
        <v>218</v>
      </c>
      <c r="C15" s="63" t="s">
        <v>219</v>
      </c>
      <c r="D15" s="64"/>
      <c r="E15" s="65"/>
      <c r="F15" s="66">
        <v>0.25</v>
      </c>
      <c r="G15" s="67" t="str">
        <f t="shared" si="0"/>
        <v/>
      </c>
      <c r="H15" s="65"/>
      <c r="I15" s="68" t="str">
        <f t="shared" si="1"/>
        <v/>
      </c>
      <c r="J15" s="65"/>
      <c r="K15" s="65"/>
      <c r="L15" s="65"/>
      <c r="M15" s="64"/>
      <c r="N15" s="69"/>
      <c r="O15" s="12"/>
      <c r="P15" s="50" t="s">
        <v>59</v>
      </c>
      <c r="Q15" s="70">
        <f>SUM(F21:F24)</f>
        <v>1</v>
      </c>
      <c r="R15" s="71" t="str">
        <f>IF(COUNT(E21:E24)=0,"",SUM(G21:G24))</f>
        <v/>
      </c>
      <c r="S15" s="71" t="str">
        <f>IF(COUNT(H21:H24)=0,"",SUMPRODUCT(F21:F24,H21:H24))</f>
        <v/>
      </c>
      <c r="T15" s="71" t="str">
        <f t="shared" si="2"/>
        <v/>
      </c>
      <c r="U15" s="72"/>
      <c r="V15" s="72"/>
      <c r="W15" s="73" t="str">
        <f>IF(OR(T15="",U15="",V15=""),"",T15/4*U15/5*V15/5*AVERAGE(J21:J24)/5*100)</f>
        <v/>
      </c>
    </row>
    <row r="16" spans="1:23" ht="30.65" customHeight="1">
      <c r="A16" s="8" t="s">
        <v>53</v>
      </c>
      <c r="B16" s="63" t="s">
        <v>220</v>
      </c>
      <c r="C16" s="63" t="s">
        <v>221</v>
      </c>
      <c r="D16" s="64"/>
      <c r="E16" s="65"/>
      <c r="F16" s="66">
        <v>0.25</v>
      </c>
      <c r="G16" s="67" t="str">
        <f t="shared" si="0"/>
        <v/>
      </c>
      <c r="H16" s="65"/>
      <c r="I16" s="68" t="str">
        <f t="shared" si="1"/>
        <v/>
      </c>
      <c r="J16" s="65"/>
      <c r="K16" s="65"/>
      <c r="L16" s="65"/>
      <c r="M16" s="64"/>
      <c r="N16" s="69"/>
      <c r="O16" s="12"/>
      <c r="P16" s="50" t="s">
        <v>62</v>
      </c>
      <c r="Q16" s="70">
        <f>SUM(F25:F28)</f>
        <v>1</v>
      </c>
      <c r="R16" s="71" t="str">
        <f>IF(COUNT(E25:E28)=0,"",SUM(G25:G28))</f>
        <v/>
      </c>
      <c r="S16" s="71" t="str">
        <f>IF(COUNT(H25:H28)=0,"",SUMPRODUCT(F25:F28,H25:H28))</f>
        <v/>
      </c>
      <c r="T16" s="71" t="str">
        <f t="shared" si="2"/>
        <v/>
      </c>
      <c r="U16" s="72"/>
      <c r="V16" s="72"/>
      <c r="W16" s="73" t="str">
        <f>IF(OR(T16="",U16="",V16=""),"",T16/4*U16/5*V16/5*AVERAGE(J25:J28)/5*100)</f>
        <v/>
      </c>
    </row>
    <row r="17" spans="1:23" ht="30.65" customHeight="1">
      <c r="A17" s="8" t="s">
        <v>56</v>
      </c>
      <c r="B17" s="10" t="s">
        <v>222</v>
      </c>
      <c r="C17" s="10" t="s">
        <v>223</v>
      </c>
      <c r="D17" s="64"/>
      <c r="E17" s="65"/>
      <c r="F17" s="66">
        <v>0.25</v>
      </c>
      <c r="G17" s="67" t="str">
        <f t="shared" si="0"/>
        <v/>
      </c>
      <c r="H17" s="65"/>
      <c r="I17" s="68" t="str">
        <f t="shared" si="1"/>
        <v/>
      </c>
      <c r="J17" s="65"/>
      <c r="K17" s="65"/>
      <c r="L17" s="65"/>
      <c r="M17" s="64"/>
      <c r="N17" s="69"/>
      <c r="O17" s="12"/>
      <c r="P17" s="50" t="s">
        <v>65</v>
      </c>
      <c r="Q17" s="70">
        <f>SUM(F29:F32)</f>
        <v>1</v>
      </c>
      <c r="R17" s="71" t="str">
        <f>IF(COUNT(E29:E32)=0,"",SUM(G29:G32))</f>
        <v/>
      </c>
      <c r="S17" s="71" t="str">
        <f>IF(COUNT(H29:H32)=0,"",SUMPRODUCT(F29:F32,H29:H32))</f>
        <v/>
      </c>
      <c r="T17" s="71" t="str">
        <f t="shared" si="2"/>
        <v/>
      </c>
      <c r="U17" s="72"/>
      <c r="V17" s="72"/>
      <c r="W17" s="73" t="str">
        <f>IF(OR(T17="",U17="",V17=""),"",T17/4*U17/5*V17/5*AVERAGE(J29:J32)/5*100)</f>
        <v/>
      </c>
    </row>
    <row r="18" spans="1:23" ht="30.65" customHeight="1">
      <c r="A18" s="8" t="s">
        <v>56</v>
      </c>
      <c r="B18" s="10" t="s">
        <v>224</v>
      </c>
      <c r="C18" s="10" t="s">
        <v>225</v>
      </c>
      <c r="D18" s="64"/>
      <c r="E18" s="65"/>
      <c r="F18" s="66">
        <v>0.25</v>
      </c>
      <c r="G18" s="67" t="str">
        <f t="shared" si="0"/>
        <v/>
      </c>
      <c r="H18" s="65"/>
      <c r="I18" s="68" t="str">
        <f t="shared" si="1"/>
        <v/>
      </c>
      <c r="J18" s="65"/>
      <c r="K18" s="65"/>
      <c r="L18" s="65"/>
      <c r="M18" s="64"/>
      <c r="N18" s="69"/>
      <c r="O18" s="12"/>
      <c r="P18" s="50" t="s">
        <v>68</v>
      </c>
      <c r="Q18" s="70">
        <f>SUM(F33:F36)</f>
        <v>1</v>
      </c>
      <c r="R18" s="71" t="str">
        <f>IF(COUNT(E33:E36)=0,"",SUM(G33:G36))</f>
        <v/>
      </c>
      <c r="S18" s="71" t="str">
        <f>IF(COUNT(H33:H36)=0,"",SUMPRODUCT(F33:F36,H33:H36))</f>
        <v/>
      </c>
      <c r="T18" s="71" t="str">
        <f t="shared" si="2"/>
        <v/>
      </c>
      <c r="U18" s="72"/>
      <c r="V18" s="72"/>
      <c r="W18" s="73" t="str">
        <f>IF(OR(T18="",U18="",V18=""),"",T18/4*U18/5*V18/5*AVERAGE(J33:J36)/5*100)</f>
        <v/>
      </c>
    </row>
    <row r="19" spans="1:23" ht="30.65" customHeight="1">
      <c r="A19" s="8" t="s">
        <v>56</v>
      </c>
      <c r="B19" s="10" t="s">
        <v>226</v>
      </c>
      <c r="C19" s="10" t="s">
        <v>227</v>
      </c>
      <c r="D19" s="64"/>
      <c r="E19" s="65"/>
      <c r="F19" s="66">
        <v>0.25</v>
      </c>
      <c r="G19" s="67" t="str">
        <f t="shared" si="0"/>
        <v/>
      </c>
      <c r="H19" s="65"/>
      <c r="I19" s="68" t="str">
        <f t="shared" si="1"/>
        <v/>
      </c>
      <c r="J19" s="65"/>
      <c r="K19" s="65"/>
      <c r="L19" s="65"/>
      <c r="M19" s="64"/>
      <c r="N19" s="69"/>
      <c r="O19" s="12"/>
      <c r="P19" s="51" t="s">
        <v>71</v>
      </c>
      <c r="Q19" s="74">
        <f>SUM(F37:F40)</f>
        <v>1</v>
      </c>
      <c r="R19" s="75" t="str">
        <f>IF(COUNT(E37:E40)=0,"",SUM(G37:G40))</f>
        <v/>
      </c>
      <c r="S19" s="75" t="str">
        <f>IF(COUNT(H37:H40)=0,"",SUMPRODUCT(F37:F40,H37:H40))</f>
        <v/>
      </c>
      <c r="T19" s="75" t="str">
        <f t="shared" si="2"/>
        <v/>
      </c>
      <c r="U19" s="76"/>
      <c r="V19" s="76"/>
      <c r="W19" s="77" t="str">
        <f>IF(OR(T19="",U19="",V19=""),"",T19/4*U19/5*V19/5*AVERAGE(J37:J40)/5*100)</f>
        <v/>
      </c>
    </row>
    <row r="20" spans="1:23" ht="30.65" customHeight="1">
      <c r="A20" s="8" t="s">
        <v>56</v>
      </c>
      <c r="B20" s="10" t="s">
        <v>228</v>
      </c>
      <c r="C20" s="10" t="s">
        <v>229</v>
      </c>
      <c r="D20" s="64"/>
      <c r="E20" s="65"/>
      <c r="F20" s="66">
        <v>0.25</v>
      </c>
      <c r="G20" s="67" t="str">
        <f t="shared" si="0"/>
        <v/>
      </c>
      <c r="H20" s="65"/>
      <c r="I20" s="68" t="str">
        <f t="shared" si="1"/>
        <v/>
      </c>
      <c r="J20" s="65"/>
      <c r="K20" s="65"/>
      <c r="L20" s="65"/>
      <c r="M20" s="64"/>
      <c r="N20" s="69"/>
      <c r="O20" s="12"/>
      <c r="P20" s="12"/>
      <c r="Q20" s="12"/>
      <c r="R20" s="12"/>
      <c r="S20" s="12"/>
      <c r="T20" s="12"/>
      <c r="U20" s="12"/>
      <c r="V20" s="12"/>
      <c r="W20" s="12"/>
    </row>
    <row r="21" spans="1:23" ht="30.65" customHeight="1">
      <c r="A21" s="8" t="s">
        <v>59</v>
      </c>
      <c r="B21" s="63" t="s">
        <v>230</v>
      </c>
      <c r="C21" s="63" t="s">
        <v>231</v>
      </c>
      <c r="D21" s="64"/>
      <c r="E21" s="65"/>
      <c r="F21" s="66">
        <v>0.25</v>
      </c>
      <c r="G21" s="67" t="str">
        <f t="shared" si="0"/>
        <v/>
      </c>
      <c r="H21" s="65"/>
      <c r="I21" s="68" t="str">
        <f t="shared" si="1"/>
        <v/>
      </c>
      <c r="J21" s="65"/>
      <c r="K21" s="65"/>
      <c r="L21" s="65"/>
      <c r="M21" s="64"/>
      <c r="N21" s="69"/>
      <c r="O21" s="12"/>
      <c r="P21" s="12"/>
      <c r="Q21" s="12"/>
      <c r="R21" s="12"/>
      <c r="S21" s="12"/>
      <c r="T21" s="12"/>
      <c r="U21" s="12"/>
      <c r="V21" s="12"/>
      <c r="W21" s="12"/>
    </row>
    <row r="22" spans="1:23" ht="16" customHeight="1">
      <c r="A22" s="8" t="s">
        <v>59</v>
      </c>
      <c r="B22" s="63" t="s">
        <v>232</v>
      </c>
      <c r="C22" s="63" t="s">
        <v>233</v>
      </c>
      <c r="D22" s="64"/>
      <c r="E22" s="65"/>
      <c r="F22" s="66">
        <v>0.25</v>
      </c>
      <c r="G22" s="67" t="str">
        <f t="shared" si="0"/>
        <v/>
      </c>
      <c r="H22" s="65"/>
      <c r="I22" s="68" t="str">
        <f t="shared" si="1"/>
        <v/>
      </c>
      <c r="J22" s="65"/>
      <c r="K22" s="65"/>
      <c r="L22" s="65"/>
      <c r="M22" s="64"/>
      <c r="N22" s="69"/>
      <c r="O22" s="12"/>
      <c r="P22" s="122" t="s">
        <v>234</v>
      </c>
      <c r="Q22" s="122"/>
      <c r="R22" s="122"/>
      <c r="S22" s="122"/>
      <c r="T22" s="122"/>
      <c r="U22" s="122"/>
      <c r="V22" s="122"/>
      <c r="W22" s="122"/>
    </row>
    <row r="23" spans="1:23" ht="22.65" customHeight="1">
      <c r="A23" s="8" t="s">
        <v>59</v>
      </c>
      <c r="B23" s="63" t="s">
        <v>235</v>
      </c>
      <c r="C23" s="63" t="s">
        <v>236</v>
      </c>
      <c r="D23" s="64"/>
      <c r="E23" s="65"/>
      <c r="F23" s="66">
        <v>0.25</v>
      </c>
      <c r="G23" s="67" t="str">
        <f t="shared" si="0"/>
        <v/>
      </c>
      <c r="H23" s="65"/>
      <c r="I23" s="68" t="str">
        <f t="shared" si="1"/>
        <v/>
      </c>
      <c r="J23" s="65"/>
      <c r="K23" s="65"/>
      <c r="L23" s="65"/>
      <c r="M23" s="64"/>
      <c r="N23" s="69"/>
      <c r="O23" s="12"/>
      <c r="P23" s="1" t="s">
        <v>237</v>
      </c>
      <c r="Q23" s="133" t="s">
        <v>238</v>
      </c>
      <c r="R23" s="133"/>
      <c r="S23" s="133" t="s">
        <v>239</v>
      </c>
      <c r="T23" s="133"/>
      <c r="U23" s="133" t="s">
        <v>240</v>
      </c>
      <c r="V23" s="133"/>
      <c r="W23" s="134"/>
    </row>
    <row r="24" spans="1:23" ht="30.65" customHeight="1">
      <c r="A24" s="8" t="s">
        <v>59</v>
      </c>
      <c r="B24" s="63" t="s">
        <v>241</v>
      </c>
      <c r="C24" s="63" t="s">
        <v>242</v>
      </c>
      <c r="D24" s="64"/>
      <c r="E24" s="65"/>
      <c r="F24" s="66">
        <v>0.25</v>
      </c>
      <c r="G24" s="67" t="str">
        <f t="shared" si="0"/>
        <v/>
      </c>
      <c r="H24" s="65"/>
      <c r="I24" s="68" t="str">
        <f t="shared" si="1"/>
        <v/>
      </c>
      <c r="J24" s="65"/>
      <c r="K24" s="65"/>
      <c r="L24" s="65"/>
      <c r="M24" s="64"/>
      <c r="N24" s="69"/>
      <c r="O24" s="12"/>
      <c r="P24" s="78">
        <v>1</v>
      </c>
      <c r="Q24" s="137" t="s">
        <v>243</v>
      </c>
      <c r="R24" s="137"/>
      <c r="S24" s="137" t="s">
        <v>244</v>
      </c>
      <c r="T24" s="137"/>
      <c r="U24" s="137" t="s">
        <v>245</v>
      </c>
      <c r="V24" s="137"/>
      <c r="W24" s="138"/>
    </row>
    <row r="25" spans="1:23" ht="30.65" customHeight="1">
      <c r="A25" s="8" t="s">
        <v>62</v>
      </c>
      <c r="B25" s="10" t="s">
        <v>246</v>
      </c>
      <c r="C25" s="10" t="s">
        <v>247</v>
      </c>
      <c r="D25" s="64"/>
      <c r="E25" s="65"/>
      <c r="F25" s="66">
        <v>0.25</v>
      </c>
      <c r="G25" s="67" t="str">
        <f t="shared" si="0"/>
        <v/>
      </c>
      <c r="H25" s="65"/>
      <c r="I25" s="68" t="str">
        <f t="shared" si="1"/>
        <v/>
      </c>
      <c r="J25" s="65"/>
      <c r="K25" s="65"/>
      <c r="L25" s="65"/>
      <c r="M25" s="64"/>
      <c r="N25" s="69"/>
      <c r="O25" s="12"/>
      <c r="P25" s="79">
        <v>2</v>
      </c>
      <c r="Q25" s="141" t="s">
        <v>248</v>
      </c>
      <c r="R25" s="141"/>
      <c r="S25" s="141" t="s">
        <v>249</v>
      </c>
      <c r="T25" s="141"/>
      <c r="U25" s="141" t="s">
        <v>250</v>
      </c>
      <c r="V25" s="141"/>
      <c r="W25" s="142"/>
    </row>
    <row r="26" spans="1:23" ht="30.65" customHeight="1">
      <c r="A26" s="8" t="s">
        <v>62</v>
      </c>
      <c r="B26" s="10" t="s">
        <v>251</v>
      </c>
      <c r="C26" s="10" t="s">
        <v>252</v>
      </c>
      <c r="D26" s="64"/>
      <c r="E26" s="65"/>
      <c r="F26" s="66">
        <v>0.25</v>
      </c>
      <c r="G26" s="67" t="str">
        <f t="shared" si="0"/>
        <v/>
      </c>
      <c r="H26" s="65"/>
      <c r="I26" s="68" t="str">
        <f t="shared" si="1"/>
        <v/>
      </c>
      <c r="J26" s="65"/>
      <c r="K26" s="65"/>
      <c r="L26" s="65"/>
      <c r="M26" s="64"/>
      <c r="N26" s="69"/>
      <c r="O26" s="12"/>
      <c r="P26" s="79">
        <v>3</v>
      </c>
      <c r="Q26" s="141" t="s">
        <v>253</v>
      </c>
      <c r="R26" s="141"/>
      <c r="S26" s="141" t="s">
        <v>254</v>
      </c>
      <c r="T26" s="141"/>
      <c r="U26" s="141" t="s">
        <v>255</v>
      </c>
      <c r="V26" s="141"/>
      <c r="W26" s="142"/>
    </row>
    <row r="27" spans="1:23" ht="30.65" customHeight="1">
      <c r="A27" s="8" t="s">
        <v>62</v>
      </c>
      <c r="B27" s="10" t="s">
        <v>256</v>
      </c>
      <c r="C27" s="10" t="s">
        <v>257</v>
      </c>
      <c r="D27" s="64"/>
      <c r="E27" s="65"/>
      <c r="F27" s="66">
        <v>0.25</v>
      </c>
      <c r="G27" s="67" t="str">
        <f t="shared" si="0"/>
        <v/>
      </c>
      <c r="H27" s="65"/>
      <c r="I27" s="68" t="str">
        <f t="shared" si="1"/>
        <v/>
      </c>
      <c r="J27" s="65"/>
      <c r="K27" s="65"/>
      <c r="L27" s="65"/>
      <c r="M27" s="64"/>
      <c r="N27" s="69"/>
      <c r="O27" s="12"/>
      <c r="P27" s="79">
        <v>4</v>
      </c>
      <c r="Q27" s="141" t="s">
        <v>258</v>
      </c>
      <c r="R27" s="141"/>
      <c r="S27" s="141" t="s">
        <v>259</v>
      </c>
      <c r="T27" s="141"/>
      <c r="U27" s="141" t="s">
        <v>260</v>
      </c>
      <c r="V27" s="141"/>
      <c r="W27" s="142"/>
    </row>
    <row r="28" spans="1:23" ht="30.65" customHeight="1">
      <c r="A28" s="8" t="s">
        <v>62</v>
      </c>
      <c r="B28" s="10" t="s">
        <v>261</v>
      </c>
      <c r="C28" s="10" t="s">
        <v>262</v>
      </c>
      <c r="D28" s="64"/>
      <c r="E28" s="65"/>
      <c r="F28" s="66">
        <v>0.25</v>
      </c>
      <c r="G28" s="67" t="str">
        <f t="shared" si="0"/>
        <v/>
      </c>
      <c r="H28" s="65"/>
      <c r="I28" s="68" t="str">
        <f t="shared" si="1"/>
        <v/>
      </c>
      <c r="J28" s="65"/>
      <c r="K28" s="65"/>
      <c r="L28" s="65"/>
      <c r="M28" s="64"/>
      <c r="N28" s="69"/>
      <c r="O28" s="12"/>
      <c r="P28" s="80">
        <v>5</v>
      </c>
      <c r="Q28" s="145" t="s">
        <v>263</v>
      </c>
      <c r="R28" s="145"/>
      <c r="S28" s="145" t="s">
        <v>264</v>
      </c>
      <c r="T28" s="145"/>
      <c r="U28" s="145" t="s">
        <v>265</v>
      </c>
      <c r="V28" s="145"/>
      <c r="W28" s="146"/>
    </row>
    <row r="29" spans="1:23" ht="30.65" customHeight="1">
      <c r="A29" s="8" t="s">
        <v>65</v>
      </c>
      <c r="B29" s="63" t="s">
        <v>266</v>
      </c>
      <c r="C29" s="63" t="s">
        <v>267</v>
      </c>
      <c r="D29" s="64"/>
      <c r="E29" s="65"/>
      <c r="F29" s="66">
        <v>0.25</v>
      </c>
      <c r="G29" s="67" t="str">
        <f t="shared" si="0"/>
        <v/>
      </c>
      <c r="H29" s="65"/>
      <c r="I29" s="68" t="str">
        <f t="shared" si="1"/>
        <v/>
      </c>
      <c r="J29" s="65"/>
      <c r="K29" s="65"/>
      <c r="L29" s="65"/>
      <c r="M29" s="64"/>
      <c r="N29" s="69"/>
      <c r="O29" s="12"/>
      <c r="P29" s="12"/>
      <c r="Q29" s="12"/>
      <c r="R29" s="12"/>
      <c r="S29" s="12"/>
      <c r="T29" s="12"/>
      <c r="U29" s="12"/>
      <c r="V29" s="12"/>
      <c r="W29" s="12"/>
    </row>
    <row r="30" spans="1:23" ht="30.65" customHeight="1">
      <c r="A30" s="8" t="s">
        <v>65</v>
      </c>
      <c r="B30" s="63" t="s">
        <v>268</v>
      </c>
      <c r="C30" s="63" t="s">
        <v>269</v>
      </c>
      <c r="D30" s="64"/>
      <c r="E30" s="65"/>
      <c r="F30" s="66">
        <v>0.25</v>
      </c>
      <c r="G30" s="67" t="str">
        <f t="shared" si="0"/>
        <v/>
      </c>
      <c r="H30" s="65"/>
      <c r="I30" s="68" t="str">
        <f t="shared" si="1"/>
        <v/>
      </c>
      <c r="J30" s="65"/>
      <c r="K30" s="65"/>
      <c r="L30" s="65"/>
      <c r="M30" s="64"/>
      <c r="N30" s="69"/>
      <c r="O30" s="12"/>
      <c r="P30" s="12"/>
      <c r="Q30" s="12"/>
      <c r="R30" s="12"/>
      <c r="S30" s="12"/>
      <c r="T30" s="12"/>
      <c r="U30" s="12"/>
      <c r="V30" s="12"/>
      <c r="W30" s="12"/>
    </row>
    <row r="31" spans="1:23" ht="30.65" customHeight="1">
      <c r="A31" s="8" t="s">
        <v>65</v>
      </c>
      <c r="B31" s="63" t="s">
        <v>270</v>
      </c>
      <c r="C31" s="63" t="s">
        <v>271</v>
      </c>
      <c r="D31" s="64"/>
      <c r="E31" s="65"/>
      <c r="F31" s="66">
        <v>0.25</v>
      </c>
      <c r="G31" s="67" t="str">
        <f t="shared" si="0"/>
        <v/>
      </c>
      <c r="H31" s="65"/>
      <c r="I31" s="68" t="str">
        <f t="shared" si="1"/>
        <v/>
      </c>
      <c r="J31" s="65"/>
      <c r="K31" s="65"/>
      <c r="L31" s="65"/>
      <c r="M31" s="64"/>
      <c r="N31" s="69"/>
      <c r="O31" s="12"/>
      <c r="P31" s="12"/>
      <c r="Q31" s="12"/>
      <c r="R31" s="12"/>
      <c r="S31" s="12"/>
      <c r="T31" s="12"/>
      <c r="U31" s="12"/>
      <c r="V31" s="12"/>
      <c r="W31" s="12"/>
    </row>
    <row r="32" spans="1:23" ht="30.65" customHeight="1">
      <c r="A32" s="8" t="s">
        <v>65</v>
      </c>
      <c r="B32" s="63" t="s">
        <v>272</v>
      </c>
      <c r="C32" s="63" t="s">
        <v>273</v>
      </c>
      <c r="D32" s="64"/>
      <c r="E32" s="65"/>
      <c r="F32" s="66">
        <v>0.25</v>
      </c>
      <c r="G32" s="67" t="str">
        <f t="shared" si="0"/>
        <v/>
      </c>
      <c r="H32" s="65"/>
      <c r="I32" s="68" t="str">
        <f t="shared" si="1"/>
        <v/>
      </c>
      <c r="J32" s="65"/>
      <c r="K32" s="65"/>
      <c r="L32" s="65"/>
      <c r="M32" s="64"/>
      <c r="N32" s="69"/>
      <c r="O32" s="12"/>
      <c r="P32" s="12"/>
      <c r="Q32" s="12"/>
      <c r="R32" s="12"/>
      <c r="S32" s="12"/>
      <c r="T32" s="12"/>
      <c r="U32" s="12"/>
      <c r="V32" s="12"/>
      <c r="W32" s="12"/>
    </row>
    <row r="33" spans="1:23" ht="30.65" customHeight="1">
      <c r="A33" s="8" t="s">
        <v>68</v>
      </c>
      <c r="B33" s="10" t="s">
        <v>274</v>
      </c>
      <c r="C33" s="10" t="s">
        <v>275</v>
      </c>
      <c r="D33" s="64"/>
      <c r="E33" s="65"/>
      <c r="F33" s="66">
        <v>0.25</v>
      </c>
      <c r="G33" s="67" t="str">
        <f t="shared" si="0"/>
        <v/>
      </c>
      <c r="H33" s="65"/>
      <c r="I33" s="68" t="str">
        <f t="shared" si="1"/>
        <v/>
      </c>
      <c r="J33" s="65"/>
      <c r="K33" s="65"/>
      <c r="L33" s="65"/>
      <c r="M33" s="64"/>
      <c r="N33" s="69"/>
      <c r="O33" s="12"/>
      <c r="P33" s="12"/>
      <c r="Q33" s="12"/>
      <c r="R33" s="12"/>
      <c r="S33" s="12"/>
      <c r="T33" s="12"/>
      <c r="U33" s="12"/>
      <c r="V33" s="12"/>
      <c r="W33" s="12"/>
    </row>
    <row r="34" spans="1:23" ht="30.65" customHeight="1">
      <c r="A34" s="8" t="s">
        <v>68</v>
      </c>
      <c r="B34" s="10" t="s">
        <v>276</v>
      </c>
      <c r="C34" s="10" t="s">
        <v>277</v>
      </c>
      <c r="D34" s="64"/>
      <c r="E34" s="65"/>
      <c r="F34" s="66">
        <v>0.25</v>
      </c>
      <c r="G34" s="67" t="str">
        <f t="shared" si="0"/>
        <v/>
      </c>
      <c r="H34" s="65"/>
      <c r="I34" s="68" t="str">
        <f t="shared" si="1"/>
        <v/>
      </c>
      <c r="J34" s="65"/>
      <c r="K34" s="65"/>
      <c r="L34" s="65"/>
      <c r="M34" s="64"/>
      <c r="N34" s="69"/>
      <c r="O34" s="12"/>
      <c r="P34" s="12"/>
      <c r="Q34" s="12"/>
      <c r="R34" s="12"/>
      <c r="S34" s="12"/>
      <c r="T34" s="12"/>
      <c r="U34" s="12"/>
      <c r="V34" s="12"/>
      <c r="W34" s="12"/>
    </row>
    <row r="35" spans="1:23" ht="30.65" customHeight="1">
      <c r="A35" s="8" t="s">
        <v>68</v>
      </c>
      <c r="B35" s="10" t="s">
        <v>278</v>
      </c>
      <c r="C35" s="10" t="s">
        <v>279</v>
      </c>
      <c r="D35" s="64"/>
      <c r="E35" s="65"/>
      <c r="F35" s="66">
        <v>0.25</v>
      </c>
      <c r="G35" s="67" t="str">
        <f t="shared" si="0"/>
        <v/>
      </c>
      <c r="H35" s="65"/>
      <c r="I35" s="68" t="str">
        <f t="shared" si="1"/>
        <v/>
      </c>
      <c r="J35" s="65"/>
      <c r="K35" s="65"/>
      <c r="L35" s="65"/>
      <c r="M35" s="64"/>
      <c r="N35" s="69"/>
      <c r="O35" s="12"/>
      <c r="P35" s="12"/>
      <c r="Q35" s="12"/>
      <c r="R35" s="12"/>
      <c r="S35" s="12"/>
      <c r="T35" s="12"/>
      <c r="U35" s="12"/>
      <c r="V35" s="12"/>
      <c r="W35" s="12"/>
    </row>
    <row r="36" spans="1:23" ht="30.65" customHeight="1">
      <c r="A36" s="8" t="s">
        <v>68</v>
      </c>
      <c r="B36" s="10" t="s">
        <v>280</v>
      </c>
      <c r="C36" s="10" t="s">
        <v>281</v>
      </c>
      <c r="D36" s="64"/>
      <c r="E36" s="65"/>
      <c r="F36" s="66">
        <v>0.25</v>
      </c>
      <c r="G36" s="67" t="str">
        <f t="shared" si="0"/>
        <v/>
      </c>
      <c r="H36" s="65"/>
      <c r="I36" s="68" t="str">
        <f t="shared" si="1"/>
        <v/>
      </c>
      <c r="J36" s="65"/>
      <c r="K36" s="65"/>
      <c r="L36" s="65"/>
      <c r="M36" s="64"/>
      <c r="N36" s="69"/>
      <c r="O36" s="12"/>
      <c r="P36" s="12"/>
      <c r="Q36" s="12"/>
      <c r="R36" s="12"/>
      <c r="S36" s="12"/>
      <c r="T36" s="12"/>
      <c r="U36" s="12"/>
      <c r="V36" s="12"/>
      <c r="W36" s="12"/>
    </row>
    <row r="37" spans="1:23" ht="30.65" customHeight="1">
      <c r="A37" s="8" t="s">
        <v>71</v>
      </c>
      <c r="B37" s="63" t="s">
        <v>282</v>
      </c>
      <c r="C37" s="63" t="s">
        <v>283</v>
      </c>
      <c r="D37" s="64"/>
      <c r="E37" s="65"/>
      <c r="F37" s="66">
        <v>0.25</v>
      </c>
      <c r="G37" s="67" t="str">
        <f t="shared" si="0"/>
        <v/>
      </c>
      <c r="H37" s="65"/>
      <c r="I37" s="68" t="str">
        <f t="shared" si="1"/>
        <v/>
      </c>
      <c r="J37" s="65"/>
      <c r="K37" s="65"/>
      <c r="L37" s="65"/>
      <c r="M37" s="64"/>
      <c r="N37" s="69"/>
      <c r="O37" s="12"/>
      <c r="P37" s="12"/>
      <c r="Q37" s="12"/>
      <c r="R37" s="12"/>
      <c r="S37" s="12"/>
      <c r="T37" s="12"/>
      <c r="U37" s="12"/>
      <c r="V37" s="12"/>
      <c r="W37" s="12"/>
    </row>
    <row r="38" spans="1:23" ht="30.65" customHeight="1">
      <c r="A38" s="8" t="s">
        <v>71</v>
      </c>
      <c r="B38" s="63" t="s">
        <v>284</v>
      </c>
      <c r="C38" s="63" t="s">
        <v>285</v>
      </c>
      <c r="D38" s="64"/>
      <c r="E38" s="65"/>
      <c r="F38" s="66">
        <v>0.25</v>
      </c>
      <c r="G38" s="67" t="str">
        <f t="shared" si="0"/>
        <v/>
      </c>
      <c r="H38" s="65"/>
      <c r="I38" s="68" t="str">
        <f t="shared" si="1"/>
        <v/>
      </c>
      <c r="J38" s="65"/>
      <c r="K38" s="65"/>
      <c r="L38" s="65"/>
      <c r="M38" s="64"/>
      <c r="N38" s="69"/>
      <c r="O38" s="12"/>
      <c r="P38" s="12"/>
      <c r="Q38" s="12"/>
      <c r="R38" s="12"/>
      <c r="S38" s="12"/>
      <c r="T38" s="12"/>
      <c r="U38" s="12"/>
      <c r="V38" s="12"/>
      <c r="W38" s="12"/>
    </row>
    <row r="39" spans="1:23" ht="30.65" customHeight="1">
      <c r="A39" s="8" t="s">
        <v>71</v>
      </c>
      <c r="B39" s="63" t="s">
        <v>286</v>
      </c>
      <c r="C39" s="63" t="s">
        <v>287</v>
      </c>
      <c r="D39" s="64"/>
      <c r="E39" s="65"/>
      <c r="F39" s="66">
        <v>0.25</v>
      </c>
      <c r="G39" s="67" t="str">
        <f t="shared" si="0"/>
        <v/>
      </c>
      <c r="H39" s="65"/>
      <c r="I39" s="68" t="str">
        <f t="shared" si="1"/>
        <v/>
      </c>
      <c r="J39" s="65"/>
      <c r="K39" s="65"/>
      <c r="L39" s="65"/>
      <c r="M39" s="64"/>
      <c r="N39" s="69"/>
      <c r="O39" s="12"/>
      <c r="P39" s="12"/>
      <c r="Q39" s="12"/>
      <c r="R39" s="12"/>
      <c r="S39" s="12"/>
      <c r="T39" s="12"/>
      <c r="U39" s="12"/>
      <c r="V39" s="12"/>
      <c r="W39" s="12"/>
    </row>
    <row r="40" spans="1:23" ht="30.65" customHeight="1">
      <c r="A40" s="9" t="s">
        <v>71</v>
      </c>
      <c r="B40" s="81" t="s">
        <v>288</v>
      </c>
      <c r="C40" s="81" t="s">
        <v>289</v>
      </c>
      <c r="D40" s="82"/>
      <c r="E40" s="83"/>
      <c r="F40" s="84">
        <v>0.25</v>
      </c>
      <c r="G40" s="85" t="str">
        <f t="shared" si="0"/>
        <v/>
      </c>
      <c r="H40" s="83"/>
      <c r="I40" s="86" t="str">
        <f t="shared" si="1"/>
        <v/>
      </c>
      <c r="J40" s="83"/>
      <c r="K40" s="83"/>
      <c r="L40" s="83"/>
      <c r="M40" s="82"/>
      <c r="N40" s="87"/>
      <c r="O40" s="12"/>
      <c r="P40" s="12"/>
      <c r="Q40" s="12"/>
      <c r="R40" s="12"/>
      <c r="S40" s="12"/>
      <c r="T40" s="12"/>
      <c r="U40" s="12"/>
      <c r="V40" s="12"/>
      <c r="W40" s="12"/>
    </row>
    <row r="41" spans="1:23">
      <c r="A41" s="12"/>
      <c r="B41" s="12"/>
      <c r="C41" s="12"/>
      <c r="D41" s="12"/>
      <c r="E41" s="12"/>
      <c r="F41" s="12"/>
      <c r="G41" s="12"/>
      <c r="H41" s="12"/>
      <c r="I41" s="12"/>
      <c r="J41" s="12"/>
      <c r="K41" s="12"/>
      <c r="L41" s="12"/>
      <c r="M41" s="12"/>
      <c r="N41" s="12"/>
      <c r="O41" s="12"/>
      <c r="P41" s="12"/>
      <c r="Q41" s="12"/>
      <c r="R41" s="12"/>
      <c r="S41" s="12"/>
      <c r="T41" s="12"/>
      <c r="U41" s="12"/>
      <c r="V41" s="12"/>
      <c r="W41" s="12"/>
    </row>
    <row r="42" spans="1:23">
      <c r="A42" s="181" t="s">
        <v>290</v>
      </c>
      <c r="B42" s="182"/>
      <c r="C42" s="182"/>
      <c r="D42" s="182"/>
      <c r="E42" s="182"/>
      <c r="F42" s="182"/>
      <c r="G42" s="182"/>
      <c r="H42" s="182"/>
      <c r="I42" s="182"/>
      <c r="J42" s="182"/>
      <c r="K42" s="182"/>
      <c r="L42" s="182"/>
      <c r="M42" s="182"/>
      <c r="N42" s="182"/>
      <c r="O42" s="182"/>
      <c r="P42" s="182"/>
      <c r="Q42" s="182"/>
      <c r="R42" s="182"/>
      <c r="S42" s="182"/>
      <c r="T42" s="182"/>
      <c r="U42" s="182"/>
      <c r="V42" s="182"/>
      <c r="W42" s="183"/>
    </row>
    <row r="43" spans="1:23">
      <c r="A43" s="184"/>
      <c r="B43" s="185"/>
      <c r="C43" s="185"/>
      <c r="D43" s="185"/>
      <c r="E43" s="185"/>
      <c r="F43" s="185"/>
      <c r="G43" s="185"/>
      <c r="H43" s="185"/>
      <c r="I43" s="185"/>
      <c r="J43" s="185"/>
      <c r="K43" s="185"/>
      <c r="L43" s="185"/>
      <c r="M43" s="185"/>
      <c r="N43" s="185"/>
      <c r="O43" s="185"/>
      <c r="P43" s="185"/>
      <c r="Q43" s="185"/>
      <c r="R43" s="185"/>
      <c r="S43" s="185"/>
      <c r="T43" s="185"/>
      <c r="U43" s="185"/>
      <c r="V43" s="185"/>
      <c r="W43" s="186"/>
    </row>
    <row r="44" spans="1:23">
      <c r="A44" s="187"/>
      <c r="B44" s="188"/>
      <c r="C44" s="188"/>
      <c r="D44" s="188"/>
      <c r="E44" s="188"/>
      <c r="F44" s="188"/>
      <c r="G44" s="188"/>
      <c r="H44" s="188"/>
      <c r="I44" s="188"/>
      <c r="J44" s="188"/>
      <c r="K44" s="188"/>
      <c r="L44" s="188"/>
      <c r="M44" s="188"/>
      <c r="N44" s="188"/>
      <c r="O44" s="188"/>
      <c r="P44" s="188"/>
      <c r="Q44" s="188"/>
      <c r="R44" s="188"/>
      <c r="S44" s="188"/>
      <c r="T44" s="188"/>
      <c r="U44" s="188"/>
      <c r="V44" s="188"/>
      <c r="W44" s="189"/>
    </row>
    <row r="45" spans="1:23">
      <c r="A45" s="12"/>
      <c r="B45" s="12"/>
      <c r="C45" s="12"/>
      <c r="D45" s="12"/>
      <c r="E45" s="12"/>
      <c r="F45" s="12"/>
      <c r="G45" s="12"/>
      <c r="H45" s="12"/>
      <c r="I45" s="12"/>
      <c r="J45" s="12"/>
      <c r="K45" s="12"/>
      <c r="L45" s="12"/>
      <c r="M45" s="12"/>
      <c r="N45" s="12"/>
      <c r="O45" s="12"/>
      <c r="P45" s="12"/>
      <c r="Q45" s="12"/>
      <c r="R45" s="12"/>
      <c r="S45" s="12"/>
      <c r="T45" s="12"/>
      <c r="U45" s="12"/>
      <c r="V45" s="12"/>
      <c r="W45" s="12"/>
    </row>
    <row r="46" spans="1:23" ht="14" customHeight="1">
      <c r="A46" s="162" t="s">
        <v>291</v>
      </c>
      <c r="B46" s="162"/>
      <c r="C46" s="162"/>
      <c r="D46" s="162"/>
      <c r="E46" s="162"/>
      <c r="F46" s="162"/>
      <c r="G46" s="162"/>
      <c r="H46" s="162"/>
      <c r="I46" s="162"/>
      <c r="J46" s="162"/>
      <c r="K46" s="162"/>
      <c r="L46" s="162"/>
      <c r="M46" s="162"/>
      <c r="N46" s="162"/>
      <c r="O46" s="162"/>
      <c r="P46" s="162"/>
      <c r="Q46" s="162"/>
      <c r="R46" s="162"/>
      <c r="S46" s="162"/>
      <c r="T46" s="162"/>
      <c r="U46" s="162"/>
      <c r="V46" s="162"/>
      <c r="W46" s="162"/>
    </row>
    <row r="47" spans="1:23">
      <c r="A47" s="12"/>
      <c r="B47" s="12"/>
      <c r="C47" s="12"/>
      <c r="D47" s="12"/>
      <c r="E47" s="12"/>
      <c r="F47" s="12"/>
      <c r="G47" s="12"/>
      <c r="H47" s="12"/>
      <c r="I47" s="12"/>
      <c r="J47" s="12"/>
      <c r="K47" s="12"/>
      <c r="L47" s="12"/>
      <c r="M47" s="12"/>
      <c r="N47" s="12"/>
      <c r="O47" s="12"/>
      <c r="P47" s="12"/>
      <c r="Q47" s="12"/>
      <c r="R47" s="12"/>
      <c r="S47" s="12"/>
      <c r="T47" s="12"/>
      <c r="U47" s="12"/>
      <c r="V47" s="12"/>
      <c r="W47" s="12"/>
    </row>
    <row r="48" spans="1:23">
      <c r="A48" s="12"/>
      <c r="B48" s="12"/>
      <c r="C48" s="12"/>
      <c r="D48" s="12"/>
      <c r="E48" s="12"/>
      <c r="F48" s="12"/>
      <c r="G48" s="12"/>
      <c r="H48" s="12"/>
      <c r="I48" s="12"/>
      <c r="J48" s="12"/>
      <c r="K48" s="12"/>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c r="A50" s="12"/>
      <c r="B50" s="12"/>
      <c r="C50" s="12"/>
      <c r="D50" s="12"/>
      <c r="E50" s="12"/>
      <c r="F50" s="12"/>
      <c r="G50" s="12"/>
      <c r="H50" s="12"/>
      <c r="I50" s="12"/>
      <c r="J50" s="12"/>
      <c r="K50" s="12"/>
      <c r="L50" s="12"/>
      <c r="M50" s="12"/>
      <c r="N50" s="12"/>
      <c r="O50" s="12"/>
      <c r="P50" s="12"/>
      <c r="Q50" s="12"/>
      <c r="R50" s="12"/>
      <c r="S50" s="12"/>
      <c r="T50" s="12"/>
      <c r="U50" s="12"/>
      <c r="V50" s="12"/>
      <c r="W50" s="12"/>
    </row>
    <row r="51" spans="1:23">
      <c r="A51" s="12"/>
      <c r="B51" s="12"/>
      <c r="C51" s="12"/>
      <c r="D51" s="12"/>
      <c r="E51" s="12"/>
      <c r="F51" s="12"/>
      <c r="G51" s="12"/>
      <c r="H51" s="12"/>
      <c r="I51" s="12"/>
      <c r="J51" s="12"/>
      <c r="K51" s="12"/>
      <c r="L51" s="12"/>
      <c r="M51" s="12"/>
      <c r="N51" s="12"/>
      <c r="O51" s="12"/>
      <c r="P51" s="12"/>
      <c r="Q51" s="12"/>
      <c r="R51" s="12"/>
      <c r="S51" s="12"/>
      <c r="T51" s="12"/>
      <c r="U51" s="12"/>
      <c r="V51" s="12"/>
      <c r="W51" s="12"/>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c r="A53" s="12"/>
      <c r="B53" s="12"/>
      <c r="C53" s="12"/>
      <c r="D53" s="12"/>
      <c r="E53" s="12"/>
      <c r="F53" s="12"/>
      <c r="G53" s="12"/>
      <c r="H53" s="12"/>
      <c r="I53" s="12"/>
      <c r="J53" s="12"/>
      <c r="K53" s="12"/>
      <c r="L53" s="12"/>
      <c r="M53" s="12"/>
      <c r="N53" s="12"/>
      <c r="O53" s="12"/>
      <c r="P53" s="12"/>
      <c r="Q53" s="12"/>
      <c r="R53" s="12"/>
      <c r="S53" s="12"/>
      <c r="T53" s="12"/>
      <c r="U53" s="12"/>
      <c r="V53" s="12"/>
      <c r="W53" s="1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c r="A58" s="12"/>
      <c r="B58" s="12"/>
      <c r="C58" s="12"/>
      <c r="D58" s="12"/>
      <c r="E58" s="12"/>
      <c r="F58" s="12"/>
      <c r="G58" s="12"/>
      <c r="H58" s="12"/>
      <c r="I58" s="12"/>
      <c r="J58" s="12"/>
      <c r="K58" s="12"/>
      <c r="L58" s="12"/>
      <c r="M58" s="12"/>
      <c r="N58" s="12"/>
      <c r="O58" s="12"/>
      <c r="P58" s="12"/>
      <c r="Q58" s="12"/>
      <c r="R58" s="12"/>
      <c r="S58" s="1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sheetData>
  <mergeCells count="29">
    <mergeCell ref="Q28:R28"/>
    <mergeCell ref="S28:T28"/>
    <mergeCell ref="U28:W28"/>
    <mergeCell ref="A42:W44"/>
    <mergeCell ref="A46:W46"/>
    <mergeCell ref="Q26:R26"/>
    <mergeCell ref="S26:T26"/>
    <mergeCell ref="U26:W26"/>
    <mergeCell ref="Q27:R27"/>
    <mergeCell ref="S27:T27"/>
    <mergeCell ref="U27:W27"/>
    <mergeCell ref="Q24:R24"/>
    <mergeCell ref="S24:T24"/>
    <mergeCell ref="U24:W24"/>
    <mergeCell ref="Q25:R25"/>
    <mergeCell ref="S25:T25"/>
    <mergeCell ref="U25:W25"/>
    <mergeCell ref="A6:W7"/>
    <mergeCell ref="A9:N9"/>
    <mergeCell ref="P9:W9"/>
    <mergeCell ref="P22:W22"/>
    <mergeCell ref="Q23:R23"/>
    <mergeCell ref="S23:T23"/>
    <mergeCell ref="U23:W23"/>
    <mergeCell ref="A1:W1"/>
    <mergeCell ref="A2:W2"/>
    <mergeCell ref="A3:K3"/>
    <mergeCell ref="L3:W3"/>
    <mergeCell ref="A5:W5"/>
  </mergeCells>
  <conditionalFormatting sqref="E13:E40">
    <cfRule type="colorScale" priority="1">
      <colorScale>
        <cfvo type="min"/>
        <cfvo type="percentile" val="50"/>
        <cfvo type="max"/>
        <color rgb="FFF7DEDE"/>
        <color rgb="FFFCECCB"/>
        <color rgb="FFDFF1E8"/>
      </colorScale>
    </cfRule>
  </conditionalFormatting>
  <conditionalFormatting sqref="H13:H40">
    <cfRule type="colorScale" priority="2">
      <colorScale>
        <cfvo type="min"/>
        <cfvo type="percentile" val="50"/>
        <cfvo type="max"/>
        <color rgb="FFF7DEDE"/>
        <color rgb="FFFCECCB"/>
        <color rgb="FFDFF1E8"/>
      </colorScale>
    </cfRule>
  </conditionalFormatting>
  <conditionalFormatting sqref="I13:I40">
    <cfRule type="dataBar" priority="3">
      <dataBar>
        <cfvo type="min"/>
        <cfvo type="max"/>
        <color rgb="FFC88719"/>
      </dataBar>
    </cfRule>
  </conditionalFormatting>
  <conditionalFormatting sqref="R13:S19">
    <cfRule type="colorScale" priority="4">
      <colorScale>
        <cfvo type="min"/>
        <cfvo type="percentile" val="50"/>
        <cfvo type="max"/>
        <color rgb="FFF7DEDE"/>
        <color rgb="FFFCECCB"/>
        <color rgb="FFDFF1E8"/>
      </colorScale>
    </cfRule>
  </conditionalFormatting>
  <conditionalFormatting sqref="T13:T19">
    <cfRule type="dataBar" priority="5">
      <dataBar>
        <cfvo type="min"/>
        <cfvo type="max"/>
        <color rgb="FFC88719"/>
      </dataBar>
    </cfRule>
  </conditionalFormatting>
  <conditionalFormatting sqref="W13:W19">
    <cfRule type="dataBar" priority="6">
      <dataBar>
        <cfvo type="min"/>
        <cfvo type="max"/>
        <color rgb="FF0F6B78"/>
      </dataBar>
    </cfRule>
  </conditionalFormatting>
  <conditionalFormatting sqref="Q13:Q19">
    <cfRule type="expression" dxfId="1" priority="7">
      <formula>ABS(Q13-1)&gt;0.001</formula>
    </cfRule>
  </conditionalFormatting>
  <conditionalFormatting sqref="P24:P28">
    <cfRule type="colorScale" priority="8">
      <colorScale>
        <cfvo type="min"/>
        <cfvo type="percentile" val="50"/>
        <cfvo type="max"/>
        <color rgb="FFF7DEDE"/>
        <color rgb="FFFCECCB"/>
        <color rgb="FFDFF1E8"/>
      </colorScale>
    </cfRule>
  </conditionalFormatting>
  <conditionalFormatting sqref="I13:I40">
    <cfRule type="dataBar" priority="9">
      <dataBar>
        <cfvo type="min"/>
        <cfvo type="max"/>
        <color rgb="FFC88719"/>
      </dataBar>
      <extLst>
        <ext xmlns:x14="http://schemas.microsoft.com/office/spreadsheetml/2009/9/main" uri="{B025F937-C7B1-47D3-B67F-A62EFF666E3E}">
          <x14:id>{01C18543-CACF-4BE3-E31A-DD24B8883D96}</x14:id>
        </ext>
      </extLst>
    </cfRule>
  </conditionalFormatting>
  <conditionalFormatting sqref="T13:T19">
    <cfRule type="dataBar" priority="10">
      <dataBar>
        <cfvo type="min"/>
        <cfvo type="max"/>
        <color rgb="FFC88719"/>
      </dataBar>
      <extLst>
        <ext xmlns:x14="http://schemas.microsoft.com/office/spreadsheetml/2009/9/main" uri="{B025F937-C7B1-47D3-B67F-A62EFF666E3E}">
          <x14:id>{F2A3FADB-2D69-5B56-2FDA-C7B08ED459D9}</x14:id>
        </ext>
      </extLst>
    </cfRule>
  </conditionalFormatting>
  <conditionalFormatting sqref="W13:W19">
    <cfRule type="dataBar" priority="11">
      <dataBar>
        <cfvo type="min"/>
        <cfvo type="max"/>
        <color rgb="FF0F6B78"/>
      </dataBar>
      <extLst>
        <ext xmlns:x14="http://schemas.microsoft.com/office/spreadsheetml/2009/9/main" uri="{B025F937-C7B1-47D3-B67F-A62EFF666E3E}">
          <x14:id>{9737480B-846B-BEC0-F252-4139E14325CA}</x14:id>
        </ext>
      </extLst>
    </cfRule>
  </conditionalFormatting>
  <dataValidations count="4">
    <dataValidation type="list" sqref="E13:E40">
      <formula1>"1,2,3,4,5"</formula1>
    </dataValidation>
    <dataValidation type="list" sqref="H13:H40">
      <formula1>"1,2,3,4,5"</formula1>
    </dataValidation>
    <dataValidation type="list" sqref="J13:L40">
      <formula1>"1,2,3,4,5"</formula1>
    </dataValidation>
    <dataValidation type="list" sqref="U13:V19">
      <formula1>"1,2,3,4,5"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01C18543-CACF-4BE3-E31A-DD24B8883D96}">
            <x14:dataBar>
              <x14:cfvo type="min"/>
              <x14:cfvo type="max"/>
              <x14:negativeFillColor auto="1"/>
              <x14:axisColor auto="1"/>
            </x14:dataBar>
          </x14:cfRule>
          <xm:sqref>I13:I40</xm:sqref>
        </x14:conditionalFormatting>
        <x14:conditionalFormatting xmlns:xm="http://schemas.microsoft.com/office/excel/2006/main">
          <x14:cfRule type="dataBar" id="{F2A3FADB-2D69-5B56-2FDA-C7B08ED459D9}">
            <x14:dataBar>
              <x14:cfvo type="min"/>
              <x14:cfvo type="max"/>
              <x14:negativeFillColor auto="1"/>
              <x14:axisColor auto="1"/>
            </x14:dataBar>
          </x14:cfRule>
          <xm:sqref>T13:T19</xm:sqref>
        </x14:conditionalFormatting>
        <x14:conditionalFormatting xmlns:xm="http://schemas.microsoft.com/office/excel/2006/main">
          <x14:cfRule type="dataBar" id="{9737480B-846B-BEC0-F252-4139E14325CA}">
            <x14:dataBar>
              <x14:cfvo type="min"/>
              <x14:cfvo type="max"/>
              <x14:negativeFillColor auto="1"/>
              <x14:axisColor auto="1"/>
            </x14:dataBar>
          </x14:cfRule>
          <xm:sqref>W13:W19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workbookViewId="0">
      <selection sqref="A1:W1"/>
    </sheetView>
  </sheetViews>
  <sheetFormatPr defaultRowHeight="14"/>
  <cols>
    <col min="1" max="1" width="18" customWidth="1"/>
    <col min="2" max="2" width="28" customWidth="1"/>
    <col min="3" max="3" width="38" customWidth="1"/>
    <col min="4" max="4" width="32" customWidth="1"/>
    <col min="5" max="5" width="12" customWidth="1"/>
    <col min="6" max="6" width="11" customWidth="1"/>
    <col min="7" max="7" width="13" customWidth="1"/>
    <col min="8" max="8" width="12" customWidth="1"/>
    <col min="9" max="9" width="10" customWidth="1"/>
    <col min="10" max="10" width="14" customWidth="1"/>
    <col min="11" max="11" width="12" customWidth="1"/>
    <col min="12" max="12" width="10" customWidth="1"/>
    <col min="13" max="13" width="33" customWidth="1"/>
    <col min="14" max="14" width="22" customWidth="1"/>
    <col min="15" max="15" width="3" customWidth="1"/>
    <col min="16" max="16" width="18" customWidth="1"/>
    <col min="17" max="17" width="12" customWidth="1"/>
    <col min="18" max="18" width="13" customWidth="1"/>
    <col min="19" max="21" width="12" customWidth="1"/>
    <col min="22" max="22" width="10" customWidth="1"/>
    <col min="23" max="23" width="13" customWidth="1"/>
  </cols>
  <sheetData>
    <row r="1" spans="1:23" ht="17.399999999999999" customHeight="1">
      <c r="A1" s="116" t="s">
        <v>0</v>
      </c>
      <c r="B1" s="116"/>
      <c r="C1" s="116"/>
      <c r="D1" s="116"/>
      <c r="E1" s="116"/>
      <c r="F1" s="116"/>
      <c r="G1" s="116"/>
      <c r="H1" s="116"/>
      <c r="I1" s="116"/>
      <c r="J1" s="116"/>
      <c r="K1" s="116"/>
      <c r="L1" s="116"/>
      <c r="M1" s="116"/>
      <c r="N1" s="116"/>
      <c r="O1" s="116"/>
      <c r="P1" s="116"/>
      <c r="Q1" s="116"/>
      <c r="R1" s="116"/>
      <c r="S1" s="116"/>
      <c r="T1" s="116"/>
      <c r="U1" s="116"/>
      <c r="V1" s="116"/>
      <c r="W1" s="116"/>
    </row>
    <row r="2" spans="1:23" ht="22.65" customHeight="1">
      <c r="A2" s="117" t="s">
        <v>292</v>
      </c>
      <c r="B2" s="117"/>
      <c r="C2" s="117"/>
      <c r="D2" s="117"/>
      <c r="E2" s="117"/>
      <c r="F2" s="117"/>
      <c r="G2" s="117"/>
      <c r="H2" s="117"/>
      <c r="I2" s="117"/>
      <c r="J2" s="117"/>
      <c r="K2" s="117"/>
      <c r="L2" s="117"/>
      <c r="M2" s="117"/>
      <c r="N2" s="117"/>
      <c r="O2" s="117"/>
      <c r="P2" s="117"/>
      <c r="Q2" s="117"/>
      <c r="R2" s="117"/>
      <c r="S2" s="117"/>
      <c r="T2" s="117"/>
      <c r="U2" s="117"/>
      <c r="V2" s="117"/>
      <c r="W2" s="117"/>
    </row>
    <row r="3" spans="1:23" ht="14.65" customHeight="1">
      <c r="A3" s="118" t="s">
        <v>2</v>
      </c>
      <c r="B3" s="118"/>
      <c r="C3" s="118"/>
      <c r="D3" s="118"/>
      <c r="E3" s="118"/>
      <c r="F3" s="118"/>
      <c r="G3" s="118"/>
      <c r="H3" s="118"/>
      <c r="I3" s="118"/>
      <c r="J3" s="118"/>
      <c r="K3" s="118"/>
      <c r="L3" s="119" t="s">
        <v>3</v>
      </c>
      <c r="M3" s="119"/>
      <c r="N3" s="119"/>
      <c r="O3" s="119"/>
      <c r="P3" s="119"/>
      <c r="Q3" s="119"/>
      <c r="R3" s="119"/>
      <c r="S3" s="119"/>
      <c r="T3" s="119"/>
      <c r="U3" s="119"/>
      <c r="V3" s="119"/>
      <c r="W3" s="119"/>
    </row>
    <row r="4" spans="1:23">
      <c r="A4" s="12"/>
      <c r="B4" s="12"/>
      <c r="C4" s="12"/>
      <c r="D4" s="12"/>
      <c r="E4" s="12"/>
      <c r="F4" s="12"/>
      <c r="G4" s="12"/>
      <c r="H4" s="12"/>
      <c r="I4" s="12"/>
      <c r="J4" s="12"/>
      <c r="K4" s="12"/>
      <c r="L4" s="12"/>
      <c r="M4" s="12"/>
      <c r="N4" s="12"/>
      <c r="O4" s="12"/>
      <c r="P4" s="12"/>
      <c r="Q4" s="12"/>
      <c r="R4" s="12"/>
      <c r="S4" s="12"/>
      <c r="T4" s="12"/>
      <c r="U4" s="12"/>
      <c r="V4" s="12"/>
      <c r="W4" s="12"/>
    </row>
    <row r="5" spans="1:23" ht="22.65" customHeight="1">
      <c r="A5" s="174" t="s">
        <v>293</v>
      </c>
      <c r="B5" s="174"/>
      <c r="C5" s="174"/>
      <c r="D5" s="174"/>
      <c r="E5" s="174"/>
      <c r="F5" s="174"/>
      <c r="G5" s="174"/>
      <c r="H5" s="174"/>
      <c r="I5" s="174"/>
      <c r="J5" s="174"/>
      <c r="K5" s="174"/>
      <c r="L5" s="174"/>
      <c r="M5" s="174"/>
      <c r="N5" s="174"/>
      <c r="O5" s="174"/>
      <c r="P5" s="174"/>
      <c r="Q5" s="174"/>
      <c r="R5" s="174"/>
      <c r="S5" s="174"/>
      <c r="T5" s="174"/>
      <c r="U5" s="174"/>
      <c r="V5" s="174"/>
      <c r="W5" s="174"/>
    </row>
    <row r="6" spans="1:23">
      <c r="A6" s="175" t="s">
        <v>191</v>
      </c>
      <c r="B6" s="176"/>
      <c r="C6" s="176"/>
      <c r="D6" s="176"/>
      <c r="E6" s="176"/>
      <c r="F6" s="176"/>
      <c r="G6" s="176"/>
      <c r="H6" s="176"/>
      <c r="I6" s="176"/>
      <c r="J6" s="176"/>
      <c r="K6" s="176"/>
      <c r="L6" s="176"/>
      <c r="M6" s="176"/>
      <c r="N6" s="176"/>
      <c r="O6" s="176"/>
      <c r="P6" s="176"/>
      <c r="Q6" s="176"/>
      <c r="R6" s="176"/>
      <c r="S6" s="176"/>
      <c r="T6" s="176"/>
      <c r="U6" s="176"/>
      <c r="V6" s="176"/>
      <c r="W6" s="177"/>
    </row>
    <row r="7" spans="1:23">
      <c r="A7" s="178"/>
      <c r="B7" s="179"/>
      <c r="C7" s="179"/>
      <c r="D7" s="179"/>
      <c r="E7" s="179"/>
      <c r="F7" s="179"/>
      <c r="G7" s="179"/>
      <c r="H7" s="179"/>
      <c r="I7" s="179"/>
      <c r="J7" s="179"/>
      <c r="K7" s="179"/>
      <c r="L7" s="179"/>
      <c r="M7" s="179"/>
      <c r="N7" s="179"/>
      <c r="O7" s="179"/>
      <c r="P7" s="179"/>
      <c r="Q7" s="179"/>
      <c r="R7" s="179"/>
      <c r="S7" s="179"/>
      <c r="T7" s="179"/>
      <c r="U7" s="179"/>
      <c r="V7" s="179"/>
      <c r="W7" s="180"/>
    </row>
    <row r="8" spans="1:23">
      <c r="A8" s="12"/>
      <c r="B8" s="12"/>
      <c r="C8" s="12"/>
      <c r="D8" s="12"/>
      <c r="E8" s="12"/>
      <c r="F8" s="12"/>
      <c r="G8" s="12"/>
      <c r="H8" s="12"/>
      <c r="I8" s="12"/>
      <c r="J8" s="12"/>
      <c r="K8" s="12"/>
      <c r="L8" s="12"/>
      <c r="M8" s="12"/>
      <c r="N8" s="12"/>
      <c r="O8" s="12"/>
      <c r="P8" s="12"/>
      <c r="Q8" s="12"/>
      <c r="R8" s="12"/>
      <c r="S8" s="12"/>
      <c r="T8" s="12"/>
      <c r="U8" s="12"/>
      <c r="V8" s="12"/>
      <c r="W8" s="12"/>
    </row>
    <row r="9" spans="1:23" ht="16" customHeight="1">
      <c r="A9" s="122" t="s">
        <v>192</v>
      </c>
      <c r="B9" s="122"/>
      <c r="C9" s="122"/>
      <c r="D9" s="122"/>
      <c r="E9" s="122"/>
      <c r="F9" s="122"/>
      <c r="G9" s="122"/>
      <c r="H9" s="122"/>
      <c r="I9" s="122"/>
      <c r="J9" s="122"/>
      <c r="K9" s="122"/>
      <c r="L9" s="122"/>
      <c r="M9" s="122"/>
      <c r="N9" s="122"/>
      <c r="O9" s="12"/>
      <c r="P9" s="122" t="s">
        <v>193</v>
      </c>
      <c r="Q9" s="122"/>
      <c r="R9" s="122"/>
      <c r="S9" s="122"/>
      <c r="T9" s="122"/>
      <c r="U9" s="122"/>
      <c r="V9" s="122"/>
      <c r="W9" s="122"/>
    </row>
    <row r="10" spans="1:23">
      <c r="A10" s="12"/>
      <c r="B10" s="12"/>
      <c r="C10" s="12"/>
      <c r="D10" s="12"/>
      <c r="E10" s="12"/>
      <c r="F10" s="12"/>
      <c r="G10" s="12"/>
      <c r="H10" s="12"/>
      <c r="I10" s="12"/>
      <c r="J10" s="12"/>
      <c r="K10" s="12"/>
      <c r="L10" s="12"/>
      <c r="M10" s="12"/>
      <c r="N10" s="12"/>
      <c r="O10" s="12"/>
      <c r="P10" s="12"/>
      <c r="Q10" s="12"/>
      <c r="R10" s="12"/>
      <c r="S10" s="12"/>
      <c r="T10" s="12"/>
      <c r="U10" s="12"/>
      <c r="V10" s="12"/>
      <c r="W10" s="12"/>
    </row>
    <row r="11" spans="1:23" ht="22.65" customHeight="1">
      <c r="A11" s="1" t="s">
        <v>194</v>
      </c>
      <c r="B11" s="2" t="s">
        <v>195</v>
      </c>
      <c r="C11" s="2" t="s">
        <v>196</v>
      </c>
      <c r="D11" s="2" t="s">
        <v>197</v>
      </c>
      <c r="E11" s="2" t="s">
        <v>198</v>
      </c>
      <c r="F11" s="2" t="s">
        <v>199</v>
      </c>
      <c r="G11" s="2" t="s">
        <v>200</v>
      </c>
      <c r="H11" s="2" t="s">
        <v>201</v>
      </c>
      <c r="I11" s="2" t="s">
        <v>119</v>
      </c>
      <c r="J11" s="2" t="s">
        <v>202</v>
      </c>
      <c r="K11" s="2" t="s">
        <v>203</v>
      </c>
      <c r="L11" s="2" t="s">
        <v>204</v>
      </c>
      <c r="M11" s="2" t="s">
        <v>205</v>
      </c>
      <c r="N11" s="3" t="s">
        <v>206</v>
      </c>
      <c r="O11" s="12"/>
      <c r="P11" s="1" t="s">
        <v>194</v>
      </c>
      <c r="Q11" s="2" t="s">
        <v>207</v>
      </c>
      <c r="R11" s="2" t="s">
        <v>208</v>
      </c>
      <c r="S11" s="2" t="s">
        <v>209</v>
      </c>
      <c r="T11" s="2" t="s">
        <v>210</v>
      </c>
      <c r="U11" s="2" t="s">
        <v>211</v>
      </c>
      <c r="V11" s="2" t="s">
        <v>212</v>
      </c>
      <c r="W11" s="3" t="s">
        <v>213</v>
      </c>
    </row>
    <row r="12" spans="1:23">
      <c r="A12" s="12"/>
      <c r="B12" s="12"/>
      <c r="C12" s="12"/>
      <c r="D12" s="12"/>
      <c r="E12" s="12"/>
      <c r="F12" s="12"/>
      <c r="G12" s="12"/>
      <c r="H12" s="12"/>
      <c r="I12" s="12"/>
      <c r="J12" s="12"/>
      <c r="K12" s="12"/>
      <c r="L12" s="12"/>
      <c r="M12" s="12"/>
      <c r="N12" s="12"/>
      <c r="O12" s="12"/>
      <c r="P12" s="12"/>
      <c r="Q12" s="12"/>
      <c r="R12" s="12"/>
      <c r="S12" s="12"/>
      <c r="T12" s="12"/>
      <c r="U12" s="12"/>
      <c r="V12" s="12"/>
      <c r="W12" s="12"/>
    </row>
    <row r="13" spans="1:23" ht="34" customHeight="1">
      <c r="A13" s="7" t="s">
        <v>53</v>
      </c>
      <c r="B13" s="52" t="s">
        <v>214</v>
      </c>
      <c r="C13" s="52" t="s">
        <v>215</v>
      </c>
      <c r="D13" s="52" t="s">
        <v>294</v>
      </c>
      <c r="E13" s="88">
        <v>3.5</v>
      </c>
      <c r="F13" s="89">
        <v>0.25</v>
      </c>
      <c r="G13" s="56">
        <f t="shared" ref="G13:G40" si="0">E13*F13</f>
        <v>0.875</v>
      </c>
      <c r="H13" s="88">
        <v>4.5</v>
      </c>
      <c r="I13" s="56">
        <f t="shared" ref="I13:I40" si="1">H13-E13</f>
        <v>1</v>
      </c>
      <c r="J13" s="88">
        <v>5</v>
      </c>
      <c r="K13" s="88">
        <v>5</v>
      </c>
      <c r="L13" s="88">
        <v>4</v>
      </c>
      <c r="M13" s="52" t="s">
        <v>295</v>
      </c>
      <c r="N13" s="90" t="s">
        <v>296</v>
      </c>
      <c r="O13" s="12"/>
      <c r="P13" s="49" t="s">
        <v>53</v>
      </c>
      <c r="Q13" s="59">
        <f>SUM(F13:F16)</f>
        <v>1</v>
      </c>
      <c r="R13" s="60">
        <f>SUM(G13:G16)</f>
        <v>2.9750000000000001</v>
      </c>
      <c r="S13" s="60">
        <f>SUMPRODUCT(F13:F16,H13:H16)</f>
        <v>4.5</v>
      </c>
      <c r="T13" s="60">
        <f t="shared" ref="T13:T19" si="2">S13-R13</f>
        <v>1.5249999999999999</v>
      </c>
      <c r="U13" s="91">
        <v>5</v>
      </c>
      <c r="V13" s="91">
        <v>4</v>
      </c>
      <c r="W13" s="62">
        <f>T13/4*U13/5*V13/5*AVERAGE(J13:J16)/5*100</f>
        <v>27.450000000000003</v>
      </c>
    </row>
    <row r="14" spans="1:23" ht="34" customHeight="1">
      <c r="A14" s="8" t="s">
        <v>53</v>
      </c>
      <c r="B14" s="63" t="s">
        <v>216</v>
      </c>
      <c r="C14" s="63" t="s">
        <v>217</v>
      </c>
      <c r="D14" s="63" t="s">
        <v>297</v>
      </c>
      <c r="E14" s="92">
        <v>2.5</v>
      </c>
      <c r="F14" s="93">
        <v>0.3</v>
      </c>
      <c r="G14" s="67">
        <f t="shared" si="0"/>
        <v>0.75</v>
      </c>
      <c r="H14" s="92">
        <v>4.5</v>
      </c>
      <c r="I14" s="67">
        <f t="shared" si="1"/>
        <v>2</v>
      </c>
      <c r="J14" s="92">
        <v>5</v>
      </c>
      <c r="K14" s="92">
        <v>5</v>
      </c>
      <c r="L14" s="92">
        <v>5</v>
      </c>
      <c r="M14" s="63" t="s">
        <v>298</v>
      </c>
      <c r="N14" s="94" t="s">
        <v>299</v>
      </c>
      <c r="O14" s="12"/>
      <c r="P14" s="50" t="s">
        <v>56</v>
      </c>
      <c r="Q14" s="70">
        <f>SUM(F17:F20)</f>
        <v>1</v>
      </c>
      <c r="R14" s="71">
        <f>SUM(G17:G20)</f>
        <v>2.3250000000000002</v>
      </c>
      <c r="S14" s="71">
        <f>SUMPRODUCT(F17:F20,H17:H20)</f>
        <v>4.1899999999999995</v>
      </c>
      <c r="T14" s="71">
        <f t="shared" si="2"/>
        <v>1.8649999999999993</v>
      </c>
      <c r="U14" s="95">
        <v>5</v>
      </c>
      <c r="V14" s="95">
        <v>5</v>
      </c>
      <c r="W14" s="73">
        <f>T14/4*U14/5*V14/5*AVERAGE(J17:J20)/5*100</f>
        <v>41.962499999999977</v>
      </c>
    </row>
    <row r="15" spans="1:23" ht="34" customHeight="1">
      <c r="A15" s="8" t="s">
        <v>53</v>
      </c>
      <c r="B15" s="63" t="s">
        <v>218</v>
      </c>
      <c r="C15" s="63" t="s">
        <v>219</v>
      </c>
      <c r="D15" s="63" t="s">
        <v>300</v>
      </c>
      <c r="E15" s="92">
        <v>3</v>
      </c>
      <c r="F15" s="93">
        <v>0.25</v>
      </c>
      <c r="G15" s="67">
        <f t="shared" si="0"/>
        <v>0.75</v>
      </c>
      <c r="H15" s="92">
        <v>4.5</v>
      </c>
      <c r="I15" s="67">
        <f t="shared" si="1"/>
        <v>1.5</v>
      </c>
      <c r="J15" s="92">
        <v>4</v>
      </c>
      <c r="K15" s="92">
        <v>5</v>
      </c>
      <c r="L15" s="92">
        <v>4</v>
      </c>
      <c r="M15" s="63" t="s">
        <v>301</v>
      </c>
      <c r="N15" s="94" t="s">
        <v>302</v>
      </c>
      <c r="O15" s="12"/>
      <c r="P15" s="50" t="s">
        <v>59</v>
      </c>
      <c r="Q15" s="70">
        <f>SUM(F21:F24)</f>
        <v>1</v>
      </c>
      <c r="R15" s="71">
        <f>SUM(G21:G24)</f>
        <v>2.25</v>
      </c>
      <c r="S15" s="71">
        <f>SUMPRODUCT(F21:F24,H21:H24)</f>
        <v>4.5</v>
      </c>
      <c r="T15" s="71">
        <f t="shared" si="2"/>
        <v>2.25</v>
      </c>
      <c r="U15" s="95">
        <v>5</v>
      </c>
      <c r="V15" s="95">
        <v>5</v>
      </c>
      <c r="W15" s="73">
        <f>T15/4*U15/5*V15/5*AVERAGE(J21:J24)/5*100</f>
        <v>53.437500000000007</v>
      </c>
    </row>
    <row r="16" spans="1:23" ht="34" customHeight="1">
      <c r="A16" s="8" t="s">
        <v>53</v>
      </c>
      <c r="B16" s="63" t="s">
        <v>220</v>
      </c>
      <c r="C16" s="63" t="s">
        <v>221</v>
      </c>
      <c r="D16" s="63" t="s">
        <v>303</v>
      </c>
      <c r="E16" s="92">
        <v>3</v>
      </c>
      <c r="F16" s="93">
        <v>0.2</v>
      </c>
      <c r="G16" s="67">
        <f t="shared" si="0"/>
        <v>0.60000000000000009</v>
      </c>
      <c r="H16" s="92">
        <v>4.5</v>
      </c>
      <c r="I16" s="67">
        <f t="shared" si="1"/>
        <v>1.5</v>
      </c>
      <c r="J16" s="92">
        <v>4</v>
      </c>
      <c r="K16" s="92">
        <v>5</v>
      </c>
      <c r="L16" s="92">
        <v>4</v>
      </c>
      <c r="M16" s="63" t="s">
        <v>304</v>
      </c>
      <c r="N16" s="94" t="s">
        <v>305</v>
      </c>
      <c r="O16" s="12"/>
      <c r="P16" s="50" t="s">
        <v>62</v>
      </c>
      <c r="Q16" s="70">
        <f>SUM(F25:F28)</f>
        <v>1</v>
      </c>
      <c r="R16" s="71">
        <f>SUM(G25:G28)</f>
        <v>3.125</v>
      </c>
      <c r="S16" s="71">
        <f>SUMPRODUCT(F25:F28,H25:H28)</f>
        <v>4.3499999999999996</v>
      </c>
      <c r="T16" s="71">
        <f t="shared" si="2"/>
        <v>1.2249999999999996</v>
      </c>
      <c r="U16" s="95">
        <v>4</v>
      </c>
      <c r="V16" s="95">
        <v>3</v>
      </c>
      <c r="W16" s="73">
        <f>T16/4*U16/5*V16/5*AVERAGE(J25:J28)/5*100</f>
        <v>13.229999999999997</v>
      </c>
    </row>
    <row r="17" spans="1:23" ht="34" customHeight="1">
      <c r="A17" s="8" t="s">
        <v>56</v>
      </c>
      <c r="B17" s="10" t="s">
        <v>222</v>
      </c>
      <c r="C17" s="10" t="s">
        <v>223</v>
      </c>
      <c r="D17" s="10" t="s">
        <v>306</v>
      </c>
      <c r="E17" s="96">
        <v>2</v>
      </c>
      <c r="F17" s="97">
        <v>0.3</v>
      </c>
      <c r="G17" s="67">
        <f t="shared" si="0"/>
        <v>0.6</v>
      </c>
      <c r="H17" s="96">
        <v>4.5</v>
      </c>
      <c r="I17" s="67">
        <f t="shared" si="1"/>
        <v>2.5</v>
      </c>
      <c r="J17" s="96">
        <v>5</v>
      </c>
      <c r="K17" s="96">
        <v>5</v>
      </c>
      <c r="L17" s="96">
        <v>5</v>
      </c>
      <c r="M17" s="10" t="s">
        <v>307</v>
      </c>
      <c r="N17" s="11" t="s">
        <v>308</v>
      </c>
      <c r="O17" s="12"/>
      <c r="P17" s="50" t="s">
        <v>65</v>
      </c>
      <c r="Q17" s="70">
        <f>SUM(F29:F32)</f>
        <v>1</v>
      </c>
      <c r="R17" s="71">
        <f>SUM(G29:G32)</f>
        <v>2.6</v>
      </c>
      <c r="S17" s="71">
        <f>SUMPRODUCT(F29:F32,H29:H32)</f>
        <v>4.2349999999999994</v>
      </c>
      <c r="T17" s="71">
        <f t="shared" si="2"/>
        <v>1.6349999999999993</v>
      </c>
      <c r="U17" s="95">
        <v>5</v>
      </c>
      <c r="V17" s="95">
        <v>5</v>
      </c>
      <c r="W17" s="73">
        <f>T17/4*U17/5*V17/5*AVERAGE(J29:J32)/5*100</f>
        <v>36.787499999999987</v>
      </c>
    </row>
    <row r="18" spans="1:23" ht="34" customHeight="1">
      <c r="A18" s="8" t="s">
        <v>56</v>
      </c>
      <c r="B18" s="10" t="s">
        <v>224</v>
      </c>
      <c r="C18" s="10" t="s">
        <v>225</v>
      </c>
      <c r="D18" s="10" t="s">
        <v>309</v>
      </c>
      <c r="E18" s="96">
        <v>2.5</v>
      </c>
      <c r="F18" s="97">
        <v>0.25</v>
      </c>
      <c r="G18" s="67">
        <f t="shared" si="0"/>
        <v>0.625</v>
      </c>
      <c r="H18" s="96">
        <v>4</v>
      </c>
      <c r="I18" s="67">
        <f t="shared" si="1"/>
        <v>1.5</v>
      </c>
      <c r="J18" s="96">
        <v>5</v>
      </c>
      <c r="K18" s="96">
        <v>4</v>
      </c>
      <c r="L18" s="96">
        <v>4</v>
      </c>
      <c r="M18" s="10" t="s">
        <v>310</v>
      </c>
      <c r="N18" s="11" t="s">
        <v>311</v>
      </c>
      <c r="O18" s="12"/>
      <c r="P18" s="50" t="s">
        <v>68</v>
      </c>
      <c r="Q18" s="70">
        <f>SUM(F33:F36)</f>
        <v>1</v>
      </c>
      <c r="R18" s="71">
        <f>SUM(G33:G36)</f>
        <v>2.5750000000000002</v>
      </c>
      <c r="S18" s="71">
        <f>SUMPRODUCT(F33:F36,H33:H36)</f>
        <v>4.1100000000000003</v>
      </c>
      <c r="T18" s="71">
        <f t="shared" si="2"/>
        <v>1.5350000000000001</v>
      </c>
      <c r="U18" s="95">
        <v>5</v>
      </c>
      <c r="V18" s="95">
        <v>5</v>
      </c>
      <c r="W18" s="73">
        <f>T18/4*U18/5*V18/5*AVERAGE(J33:J36)/5*100</f>
        <v>34.537500000000001</v>
      </c>
    </row>
    <row r="19" spans="1:23" ht="34" customHeight="1">
      <c r="A19" s="8" t="s">
        <v>56</v>
      </c>
      <c r="B19" s="10" t="s">
        <v>226</v>
      </c>
      <c r="C19" s="10" t="s">
        <v>227</v>
      </c>
      <c r="D19" s="10" t="s">
        <v>312</v>
      </c>
      <c r="E19" s="96">
        <v>2</v>
      </c>
      <c r="F19" s="97">
        <v>0.25</v>
      </c>
      <c r="G19" s="67">
        <f t="shared" si="0"/>
        <v>0.5</v>
      </c>
      <c r="H19" s="96">
        <v>4</v>
      </c>
      <c r="I19" s="67">
        <f t="shared" si="1"/>
        <v>2</v>
      </c>
      <c r="J19" s="96">
        <v>4</v>
      </c>
      <c r="K19" s="96">
        <v>4</v>
      </c>
      <c r="L19" s="96">
        <v>4</v>
      </c>
      <c r="M19" s="10" t="s">
        <v>313</v>
      </c>
      <c r="N19" s="11" t="s">
        <v>314</v>
      </c>
      <c r="O19" s="12"/>
      <c r="P19" s="51" t="s">
        <v>71</v>
      </c>
      <c r="Q19" s="74">
        <f>SUM(F37:F40)</f>
        <v>1</v>
      </c>
      <c r="R19" s="75">
        <f>SUM(G37:G40)</f>
        <v>2.2250000000000001</v>
      </c>
      <c r="S19" s="75">
        <f>SUMPRODUCT(F37:F40,H37:H40)</f>
        <v>4.4599999999999991</v>
      </c>
      <c r="T19" s="75">
        <f t="shared" si="2"/>
        <v>2.234999999999999</v>
      </c>
      <c r="U19" s="98">
        <v>5</v>
      </c>
      <c r="V19" s="98">
        <v>5</v>
      </c>
      <c r="W19" s="77">
        <f>T19/4*U19/5*V19/5*AVERAGE(J37:J40)/5*100</f>
        <v>55.874999999999972</v>
      </c>
    </row>
    <row r="20" spans="1:23" ht="34" customHeight="1">
      <c r="A20" s="8" t="s">
        <v>56</v>
      </c>
      <c r="B20" s="10" t="s">
        <v>228</v>
      </c>
      <c r="C20" s="10" t="s">
        <v>229</v>
      </c>
      <c r="D20" s="10" t="s">
        <v>315</v>
      </c>
      <c r="E20" s="96">
        <v>3</v>
      </c>
      <c r="F20" s="97">
        <v>0.2</v>
      </c>
      <c r="G20" s="67">
        <f t="shared" si="0"/>
        <v>0.60000000000000009</v>
      </c>
      <c r="H20" s="96">
        <v>4.2</v>
      </c>
      <c r="I20" s="67">
        <f t="shared" si="1"/>
        <v>1.2000000000000002</v>
      </c>
      <c r="J20" s="96">
        <v>4</v>
      </c>
      <c r="K20" s="96">
        <v>4</v>
      </c>
      <c r="L20" s="96">
        <v>4</v>
      </c>
      <c r="M20" s="10" t="s">
        <v>316</v>
      </c>
      <c r="N20" s="11" t="s">
        <v>302</v>
      </c>
      <c r="O20" s="12"/>
      <c r="P20" s="12"/>
      <c r="Q20" s="12"/>
      <c r="R20" s="12"/>
      <c r="S20" s="12"/>
      <c r="T20" s="12"/>
      <c r="U20" s="12"/>
      <c r="V20" s="12"/>
      <c r="W20" s="12"/>
    </row>
    <row r="21" spans="1:23" ht="34" customHeight="1">
      <c r="A21" s="8" t="s">
        <v>59</v>
      </c>
      <c r="B21" s="63" t="s">
        <v>230</v>
      </c>
      <c r="C21" s="63" t="s">
        <v>231</v>
      </c>
      <c r="D21" s="63" t="s">
        <v>317</v>
      </c>
      <c r="E21" s="92">
        <v>2.5</v>
      </c>
      <c r="F21" s="93">
        <v>0.25</v>
      </c>
      <c r="G21" s="67">
        <f t="shared" si="0"/>
        <v>0.625</v>
      </c>
      <c r="H21" s="92">
        <v>4.5</v>
      </c>
      <c r="I21" s="67">
        <f t="shared" si="1"/>
        <v>2</v>
      </c>
      <c r="J21" s="92">
        <v>5</v>
      </c>
      <c r="K21" s="92">
        <v>5</v>
      </c>
      <c r="L21" s="92">
        <v>5</v>
      </c>
      <c r="M21" s="63" t="s">
        <v>318</v>
      </c>
      <c r="N21" s="94" t="s">
        <v>299</v>
      </c>
      <c r="O21" s="12"/>
      <c r="P21" s="12"/>
      <c r="Q21" s="12"/>
      <c r="R21" s="12"/>
      <c r="S21" s="12"/>
      <c r="T21" s="12"/>
      <c r="U21" s="12"/>
      <c r="V21" s="12"/>
      <c r="W21" s="12"/>
    </row>
    <row r="22" spans="1:23" ht="34" customHeight="1">
      <c r="A22" s="8" t="s">
        <v>59</v>
      </c>
      <c r="B22" s="63" t="s">
        <v>232</v>
      </c>
      <c r="C22" s="63" t="s">
        <v>233</v>
      </c>
      <c r="D22" s="63" t="s">
        <v>319</v>
      </c>
      <c r="E22" s="92">
        <v>2.5</v>
      </c>
      <c r="F22" s="93">
        <v>0.25</v>
      </c>
      <c r="G22" s="67">
        <f t="shared" si="0"/>
        <v>0.625</v>
      </c>
      <c r="H22" s="92">
        <v>4.5</v>
      </c>
      <c r="I22" s="67">
        <f t="shared" si="1"/>
        <v>2</v>
      </c>
      <c r="J22" s="92">
        <v>5</v>
      </c>
      <c r="K22" s="92">
        <v>5</v>
      </c>
      <c r="L22" s="92">
        <v>5</v>
      </c>
      <c r="M22" s="63" t="s">
        <v>320</v>
      </c>
      <c r="N22" s="94" t="s">
        <v>308</v>
      </c>
      <c r="O22" s="12"/>
      <c r="P22" s="122" t="s">
        <v>234</v>
      </c>
      <c r="Q22" s="122"/>
      <c r="R22" s="122"/>
      <c r="S22" s="122"/>
      <c r="T22" s="122"/>
      <c r="U22" s="122"/>
      <c r="V22" s="122"/>
      <c r="W22" s="122"/>
    </row>
    <row r="23" spans="1:23" ht="34" customHeight="1">
      <c r="A23" s="8" t="s">
        <v>59</v>
      </c>
      <c r="B23" s="63" t="s">
        <v>235</v>
      </c>
      <c r="C23" s="63" t="s">
        <v>236</v>
      </c>
      <c r="D23" s="63" t="s">
        <v>321</v>
      </c>
      <c r="E23" s="92">
        <v>2</v>
      </c>
      <c r="F23" s="93">
        <v>0.3</v>
      </c>
      <c r="G23" s="67">
        <f t="shared" si="0"/>
        <v>0.6</v>
      </c>
      <c r="H23" s="92">
        <v>4.5</v>
      </c>
      <c r="I23" s="67">
        <f t="shared" si="1"/>
        <v>2.5</v>
      </c>
      <c r="J23" s="92">
        <v>5</v>
      </c>
      <c r="K23" s="92">
        <v>5</v>
      </c>
      <c r="L23" s="92">
        <v>5</v>
      </c>
      <c r="M23" s="63" t="s">
        <v>322</v>
      </c>
      <c r="N23" s="94" t="s">
        <v>323</v>
      </c>
      <c r="O23" s="12"/>
      <c r="P23" s="1" t="s">
        <v>237</v>
      </c>
      <c r="Q23" s="133" t="s">
        <v>238</v>
      </c>
      <c r="R23" s="133"/>
      <c r="S23" s="133" t="s">
        <v>239</v>
      </c>
      <c r="T23" s="133"/>
      <c r="U23" s="133" t="s">
        <v>240</v>
      </c>
      <c r="V23" s="133"/>
      <c r="W23" s="134"/>
    </row>
    <row r="24" spans="1:23" ht="34" customHeight="1">
      <c r="A24" s="8" t="s">
        <v>59</v>
      </c>
      <c r="B24" s="63" t="s">
        <v>241</v>
      </c>
      <c r="C24" s="63" t="s">
        <v>242</v>
      </c>
      <c r="D24" s="63" t="s">
        <v>324</v>
      </c>
      <c r="E24" s="92">
        <v>2</v>
      </c>
      <c r="F24" s="93">
        <v>0.2</v>
      </c>
      <c r="G24" s="67">
        <f t="shared" si="0"/>
        <v>0.4</v>
      </c>
      <c r="H24" s="92">
        <v>4.5</v>
      </c>
      <c r="I24" s="67">
        <f t="shared" si="1"/>
        <v>2.5</v>
      </c>
      <c r="J24" s="92">
        <v>4</v>
      </c>
      <c r="K24" s="92">
        <v>5</v>
      </c>
      <c r="L24" s="92">
        <v>4</v>
      </c>
      <c r="M24" s="63" t="s">
        <v>325</v>
      </c>
      <c r="N24" s="94" t="s">
        <v>314</v>
      </c>
      <c r="O24" s="12"/>
      <c r="P24" s="78">
        <v>1</v>
      </c>
      <c r="Q24" s="137" t="s">
        <v>243</v>
      </c>
      <c r="R24" s="137"/>
      <c r="S24" s="137" t="s">
        <v>244</v>
      </c>
      <c r="T24" s="137"/>
      <c r="U24" s="137" t="s">
        <v>245</v>
      </c>
      <c r="V24" s="137"/>
      <c r="W24" s="138"/>
    </row>
    <row r="25" spans="1:23" ht="34" customHeight="1">
      <c r="A25" s="8" t="s">
        <v>62</v>
      </c>
      <c r="B25" s="10" t="s">
        <v>246</v>
      </c>
      <c r="C25" s="10" t="s">
        <v>247</v>
      </c>
      <c r="D25" s="10" t="s">
        <v>326</v>
      </c>
      <c r="E25" s="96">
        <v>4</v>
      </c>
      <c r="F25" s="97">
        <v>0.25</v>
      </c>
      <c r="G25" s="67">
        <f t="shared" si="0"/>
        <v>1</v>
      </c>
      <c r="H25" s="96">
        <v>4.5</v>
      </c>
      <c r="I25" s="67">
        <f t="shared" si="1"/>
        <v>0.5</v>
      </c>
      <c r="J25" s="96">
        <v>5</v>
      </c>
      <c r="K25" s="96">
        <v>4</v>
      </c>
      <c r="L25" s="96">
        <v>3</v>
      </c>
      <c r="M25" s="10" t="s">
        <v>327</v>
      </c>
      <c r="N25" s="11" t="s">
        <v>311</v>
      </c>
      <c r="O25" s="12"/>
      <c r="P25" s="79">
        <v>2</v>
      </c>
      <c r="Q25" s="141" t="s">
        <v>248</v>
      </c>
      <c r="R25" s="141"/>
      <c r="S25" s="141" t="s">
        <v>249</v>
      </c>
      <c r="T25" s="141"/>
      <c r="U25" s="141" t="s">
        <v>250</v>
      </c>
      <c r="V25" s="141"/>
      <c r="W25" s="142"/>
    </row>
    <row r="26" spans="1:23" ht="34" customHeight="1">
      <c r="A26" s="8" t="s">
        <v>62</v>
      </c>
      <c r="B26" s="10" t="s">
        <v>251</v>
      </c>
      <c r="C26" s="10" t="s">
        <v>252</v>
      </c>
      <c r="D26" s="10" t="s">
        <v>328</v>
      </c>
      <c r="E26" s="96">
        <v>3.5</v>
      </c>
      <c r="F26" s="97">
        <v>0.25</v>
      </c>
      <c r="G26" s="67">
        <f t="shared" si="0"/>
        <v>0.875</v>
      </c>
      <c r="H26" s="96">
        <v>4.5</v>
      </c>
      <c r="I26" s="67">
        <f t="shared" si="1"/>
        <v>1</v>
      </c>
      <c r="J26" s="96">
        <v>5</v>
      </c>
      <c r="K26" s="96">
        <v>4</v>
      </c>
      <c r="L26" s="96">
        <v>3</v>
      </c>
      <c r="M26" s="10" t="s">
        <v>329</v>
      </c>
      <c r="N26" s="11" t="s">
        <v>330</v>
      </c>
      <c r="O26" s="12"/>
      <c r="P26" s="79">
        <v>3</v>
      </c>
      <c r="Q26" s="141" t="s">
        <v>253</v>
      </c>
      <c r="R26" s="141"/>
      <c r="S26" s="141" t="s">
        <v>254</v>
      </c>
      <c r="T26" s="141"/>
      <c r="U26" s="141" t="s">
        <v>255</v>
      </c>
      <c r="V26" s="141"/>
      <c r="W26" s="142"/>
    </row>
    <row r="27" spans="1:23" ht="34" customHeight="1">
      <c r="A27" s="8" t="s">
        <v>62</v>
      </c>
      <c r="B27" s="10" t="s">
        <v>256</v>
      </c>
      <c r="C27" s="10" t="s">
        <v>257</v>
      </c>
      <c r="D27" s="10" t="s">
        <v>331</v>
      </c>
      <c r="E27" s="96">
        <v>2.5</v>
      </c>
      <c r="F27" s="97">
        <v>0.25</v>
      </c>
      <c r="G27" s="67">
        <f t="shared" si="0"/>
        <v>0.625</v>
      </c>
      <c r="H27" s="96">
        <v>4.2</v>
      </c>
      <c r="I27" s="67">
        <f t="shared" si="1"/>
        <v>1.7000000000000002</v>
      </c>
      <c r="J27" s="96">
        <v>4</v>
      </c>
      <c r="K27" s="96">
        <v>4</v>
      </c>
      <c r="L27" s="96">
        <v>4</v>
      </c>
      <c r="M27" s="10" t="s">
        <v>332</v>
      </c>
      <c r="N27" s="11" t="s">
        <v>314</v>
      </c>
      <c r="O27" s="12"/>
      <c r="P27" s="79">
        <v>4</v>
      </c>
      <c r="Q27" s="141" t="s">
        <v>258</v>
      </c>
      <c r="R27" s="141"/>
      <c r="S27" s="141" t="s">
        <v>259</v>
      </c>
      <c r="T27" s="141"/>
      <c r="U27" s="141" t="s">
        <v>260</v>
      </c>
      <c r="V27" s="141"/>
      <c r="W27" s="142"/>
    </row>
    <row r="28" spans="1:23" ht="34" customHeight="1">
      <c r="A28" s="8" t="s">
        <v>62</v>
      </c>
      <c r="B28" s="10" t="s">
        <v>261</v>
      </c>
      <c r="C28" s="10" t="s">
        <v>262</v>
      </c>
      <c r="D28" s="10" t="s">
        <v>333</v>
      </c>
      <c r="E28" s="96">
        <v>2.5</v>
      </c>
      <c r="F28" s="97">
        <v>0.25</v>
      </c>
      <c r="G28" s="67">
        <f t="shared" si="0"/>
        <v>0.625</v>
      </c>
      <c r="H28" s="96">
        <v>4.2</v>
      </c>
      <c r="I28" s="67">
        <f t="shared" si="1"/>
        <v>1.7000000000000002</v>
      </c>
      <c r="J28" s="96">
        <v>4</v>
      </c>
      <c r="K28" s="96">
        <v>4</v>
      </c>
      <c r="L28" s="96">
        <v>4</v>
      </c>
      <c r="M28" s="10" t="s">
        <v>334</v>
      </c>
      <c r="N28" s="11" t="s">
        <v>335</v>
      </c>
      <c r="O28" s="12"/>
      <c r="P28" s="80">
        <v>5</v>
      </c>
      <c r="Q28" s="145" t="s">
        <v>263</v>
      </c>
      <c r="R28" s="145"/>
      <c r="S28" s="145" t="s">
        <v>264</v>
      </c>
      <c r="T28" s="145"/>
      <c r="U28" s="145" t="s">
        <v>265</v>
      </c>
      <c r="V28" s="145"/>
      <c r="W28" s="146"/>
    </row>
    <row r="29" spans="1:23" ht="34" customHeight="1">
      <c r="A29" s="8" t="s">
        <v>65</v>
      </c>
      <c r="B29" s="63" t="s">
        <v>266</v>
      </c>
      <c r="C29" s="63" t="s">
        <v>267</v>
      </c>
      <c r="D29" s="63" t="s">
        <v>336</v>
      </c>
      <c r="E29" s="92">
        <v>3</v>
      </c>
      <c r="F29" s="93">
        <v>0.25</v>
      </c>
      <c r="G29" s="67">
        <f t="shared" si="0"/>
        <v>0.75</v>
      </c>
      <c r="H29" s="92">
        <v>4.5</v>
      </c>
      <c r="I29" s="67">
        <f t="shared" si="1"/>
        <v>1.5</v>
      </c>
      <c r="J29" s="92">
        <v>5</v>
      </c>
      <c r="K29" s="92">
        <v>5</v>
      </c>
      <c r="L29" s="92">
        <v>4</v>
      </c>
      <c r="M29" s="63" t="s">
        <v>337</v>
      </c>
      <c r="N29" s="94" t="s">
        <v>311</v>
      </c>
      <c r="O29" s="12"/>
      <c r="P29" s="12"/>
      <c r="Q29" s="12"/>
      <c r="R29" s="12"/>
      <c r="S29" s="12"/>
      <c r="T29" s="12"/>
      <c r="U29" s="12"/>
      <c r="V29" s="12"/>
      <c r="W29" s="12"/>
    </row>
    <row r="30" spans="1:23" ht="34" customHeight="1">
      <c r="A30" s="8" t="s">
        <v>65</v>
      </c>
      <c r="B30" s="63" t="s">
        <v>268</v>
      </c>
      <c r="C30" s="63" t="s">
        <v>269</v>
      </c>
      <c r="D30" s="63" t="s">
        <v>338</v>
      </c>
      <c r="E30" s="92">
        <v>2</v>
      </c>
      <c r="F30" s="93">
        <v>0.3</v>
      </c>
      <c r="G30" s="67">
        <f t="shared" si="0"/>
        <v>0.6</v>
      </c>
      <c r="H30" s="92">
        <v>4.2</v>
      </c>
      <c r="I30" s="67">
        <f t="shared" si="1"/>
        <v>2.2000000000000002</v>
      </c>
      <c r="J30" s="92">
        <v>5</v>
      </c>
      <c r="K30" s="92">
        <v>5</v>
      </c>
      <c r="L30" s="92">
        <v>5</v>
      </c>
      <c r="M30" s="63" t="s">
        <v>339</v>
      </c>
      <c r="N30" s="94" t="s">
        <v>308</v>
      </c>
      <c r="O30" s="12"/>
      <c r="P30" s="12"/>
      <c r="Q30" s="12"/>
      <c r="R30" s="12"/>
      <c r="S30" s="12"/>
      <c r="T30" s="12"/>
      <c r="U30" s="12"/>
      <c r="V30" s="12"/>
      <c r="W30" s="12"/>
    </row>
    <row r="31" spans="1:23" ht="34" customHeight="1">
      <c r="A31" s="8" t="s">
        <v>65</v>
      </c>
      <c r="B31" s="63" t="s">
        <v>270</v>
      </c>
      <c r="C31" s="63" t="s">
        <v>271</v>
      </c>
      <c r="D31" s="63" t="s">
        <v>340</v>
      </c>
      <c r="E31" s="92">
        <v>3</v>
      </c>
      <c r="F31" s="93">
        <v>0.25</v>
      </c>
      <c r="G31" s="67">
        <f t="shared" si="0"/>
        <v>0.75</v>
      </c>
      <c r="H31" s="92">
        <v>4.2</v>
      </c>
      <c r="I31" s="67">
        <f t="shared" si="1"/>
        <v>1.2000000000000002</v>
      </c>
      <c r="J31" s="92">
        <v>4</v>
      </c>
      <c r="K31" s="92">
        <v>4</v>
      </c>
      <c r="L31" s="92">
        <v>4</v>
      </c>
      <c r="M31" s="63" t="s">
        <v>341</v>
      </c>
      <c r="N31" s="94" t="s">
        <v>299</v>
      </c>
      <c r="O31" s="12"/>
      <c r="P31" s="12"/>
      <c r="Q31" s="12"/>
      <c r="R31" s="12"/>
      <c r="S31" s="12"/>
      <c r="T31" s="12"/>
      <c r="U31" s="12"/>
      <c r="V31" s="12"/>
      <c r="W31" s="12"/>
    </row>
    <row r="32" spans="1:23" ht="34" customHeight="1">
      <c r="A32" s="8" t="s">
        <v>65</v>
      </c>
      <c r="B32" s="63" t="s">
        <v>272</v>
      </c>
      <c r="C32" s="63" t="s">
        <v>273</v>
      </c>
      <c r="D32" s="63" t="s">
        <v>342</v>
      </c>
      <c r="E32" s="92">
        <v>2.5</v>
      </c>
      <c r="F32" s="93">
        <v>0.2</v>
      </c>
      <c r="G32" s="67">
        <f t="shared" si="0"/>
        <v>0.5</v>
      </c>
      <c r="H32" s="92">
        <v>4</v>
      </c>
      <c r="I32" s="67">
        <f t="shared" si="1"/>
        <v>1.5</v>
      </c>
      <c r="J32" s="92">
        <v>4</v>
      </c>
      <c r="K32" s="92">
        <v>4</v>
      </c>
      <c r="L32" s="92">
        <v>4</v>
      </c>
      <c r="M32" s="63" t="s">
        <v>343</v>
      </c>
      <c r="N32" s="94" t="s">
        <v>305</v>
      </c>
      <c r="O32" s="12"/>
      <c r="P32" s="12"/>
      <c r="Q32" s="12"/>
      <c r="R32" s="12"/>
      <c r="S32" s="12"/>
      <c r="T32" s="12"/>
      <c r="U32" s="12"/>
      <c r="V32" s="12"/>
      <c r="W32" s="12"/>
    </row>
    <row r="33" spans="1:23" ht="34" customHeight="1">
      <c r="A33" s="8" t="s">
        <v>68</v>
      </c>
      <c r="B33" s="10" t="s">
        <v>274</v>
      </c>
      <c r="C33" s="10" t="s">
        <v>275</v>
      </c>
      <c r="D33" s="10" t="s">
        <v>344</v>
      </c>
      <c r="E33" s="96">
        <v>2.5</v>
      </c>
      <c r="F33" s="97">
        <v>0.25</v>
      </c>
      <c r="G33" s="67">
        <f t="shared" si="0"/>
        <v>0.625</v>
      </c>
      <c r="H33" s="96">
        <v>4.2</v>
      </c>
      <c r="I33" s="67">
        <f t="shared" si="1"/>
        <v>1.7000000000000002</v>
      </c>
      <c r="J33" s="96">
        <v>4</v>
      </c>
      <c r="K33" s="96">
        <v>5</v>
      </c>
      <c r="L33" s="96">
        <v>4</v>
      </c>
      <c r="M33" s="10" t="s">
        <v>345</v>
      </c>
      <c r="N33" s="11" t="s">
        <v>314</v>
      </c>
      <c r="O33" s="12"/>
      <c r="P33" s="12"/>
      <c r="Q33" s="12"/>
      <c r="R33" s="12"/>
      <c r="S33" s="12"/>
      <c r="T33" s="12"/>
      <c r="U33" s="12"/>
      <c r="V33" s="12"/>
      <c r="W33" s="12"/>
    </row>
    <row r="34" spans="1:23" ht="34" customHeight="1">
      <c r="A34" s="8" t="s">
        <v>68</v>
      </c>
      <c r="B34" s="10" t="s">
        <v>276</v>
      </c>
      <c r="C34" s="10" t="s">
        <v>277</v>
      </c>
      <c r="D34" s="10" t="s">
        <v>346</v>
      </c>
      <c r="E34" s="96">
        <v>2</v>
      </c>
      <c r="F34" s="97">
        <v>0.3</v>
      </c>
      <c r="G34" s="67">
        <f t="shared" si="0"/>
        <v>0.6</v>
      </c>
      <c r="H34" s="96">
        <v>4.2</v>
      </c>
      <c r="I34" s="67">
        <f t="shared" si="1"/>
        <v>2.2000000000000002</v>
      </c>
      <c r="J34" s="96">
        <v>5</v>
      </c>
      <c r="K34" s="96">
        <v>5</v>
      </c>
      <c r="L34" s="96">
        <v>5</v>
      </c>
      <c r="M34" s="10" t="s">
        <v>347</v>
      </c>
      <c r="N34" s="11" t="s">
        <v>314</v>
      </c>
      <c r="O34" s="12"/>
      <c r="P34" s="12"/>
      <c r="Q34" s="12"/>
      <c r="R34" s="12"/>
      <c r="S34" s="12"/>
      <c r="T34" s="12"/>
      <c r="U34" s="12"/>
      <c r="V34" s="12"/>
      <c r="W34" s="12"/>
    </row>
    <row r="35" spans="1:23" ht="34" customHeight="1">
      <c r="A35" s="8" t="s">
        <v>68</v>
      </c>
      <c r="B35" s="10" t="s">
        <v>278</v>
      </c>
      <c r="C35" s="10" t="s">
        <v>279</v>
      </c>
      <c r="D35" s="10" t="s">
        <v>348</v>
      </c>
      <c r="E35" s="96">
        <v>3</v>
      </c>
      <c r="F35" s="97">
        <v>0.2</v>
      </c>
      <c r="G35" s="67">
        <f t="shared" si="0"/>
        <v>0.60000000000000009</v>
      </c>
      <c r="H35" s="96">
        <v>4</v>
      </c>
      <c r="I35" s="67">
        <f t="shared" si="1"/>
        <v>1</v>
      </c>
      <c r="J35" s="96">
        <v>4</v>
      </c>
      <c r="K35" s="96">
        <v>4</v>
      </c>
      <c r="L35" s="96">
        <v>4</v>
      </c>
      <c r="M35" s="10" t="s">
        <v>349</v>
      </c>
      <c r="N35" s="11" t="s">
        <v>314</v>
      </c>
      <c r="O35" s="12"/>
      <c r="P35" s="12"/>
      <c r="Q35" s="12"/>
      <c r="R35" s="12"/>
      <c r="S35" s="12"/>
      <c r="T35" s="12"/>
      <c r="U35" s="12"/>
      <c r="V35" s="12"/>
      <c r="W35" s="12"/>
    </row>
    <row r="36" spans="1:23" ht="34" customHeight="1">
      <c r="A36" s="8" t="s">
        <v>68</v>
      </c>
      <c r="B36" s="10" t="s">
        <v>280</v>
      </c>
      <c r="C36" s="10" t="s">
        <v>281</v>
      </c>
      <c r="D36" s="10" t="s">
        <v>350</v>
      </c>
      <c r="E36" s="96">
        <v>3</v>
      </c>
      <c r="F36" s="97">
        <v>0.25</v>
      </c>
      <c r="G36" s="67">
        <f t="shared" si="0"/>
        <v>0.75</v>
      </c>
      <c r="H36" s="96">
        <v>4</v>
      </c>
      <c r="I36" s="67">
        <f t="shared" si="1"/>
        <v>1</v>
      </c>
      <c r="J36" s="96">
        <v>5</v>
      </c>
      <c r="K36" s="96">
        <v>5</v>
      </c>
      <c r="L36" s="96">
        <v>5</v>
      </c>
      <c r="M36" s="10" t="s">
        <v>351</v>
      </c>
      <c r="N36" s="11" t="s">
        <v>314</v>
      </c>
      <c r="O36" s="12"/>
      <c r="P36" s="12"/>
      <c r="Q36" s="12"/>
      <c r="R36" s="12"/>
      <c r="S36" s="12"/>
      <c r="T36" s="12"/>
      <c r="U36" s="12"/>
      <c r="V36" s="12"/>
      <c r="W36" s="12"/>
    </row>
    <row r="37" spans="1:23" ht="34" customHeight="1">
      <c r="A37" s="8" t="s">
        <v>71</v>
      </c>
      <c r="B37" s="63" t="s">
        <v>282</v>
      </c>
      <c r="C37" s="63" t="s">
        <v>283</v>
      </c>
      <c r="D37" s="63" t="s">
        <v>352</v>
      </c>
      <c r="E37" s="92">
        <v>2</v>
      </c>
      <c r="F37" s="93">
        <v>0.3</v>
      </c>
      <c r="G37" s="67">
        <f t="shared" si="0"/>
        <v>0.6</v>
      </c>
      <c r="H37" s="92">
        <v>4.5</v>
      </c>
      <c r="I37" s="67">
        <f t="shared" si="1"/>
        <v>2.5</v>
      </c>
      <c r="J37" s="92">
        <v>5</v>
      </c>
      <c r="K37" s="92">
        <v>5</v>
      </c>
      <c r="L37" s="92">
        <v>5</v>
      </c>
      <c r="M37" s="63" t="s">
        <v>353</v>
      </c>
      <c r="N37" s="94" t="s">
        <v>354</v>
      </c>
      <c r="O37" s="12"/>
      <c r="P37" s="12"/>
      <c r="Q37" s="12"/>
      <c r="R37" s="12"/>
      <c r="S37" s="12"/>
      <c r="T37" s="12"/>
      <c r="U37" s="12"/>
      <c r="V37" s="12"/>
      <c r="W37" s="12"/>
    </row>
    <row r="38" spans="1:23" ht="34" customHeight="1">
      <c r="A38" s="8" t="s">
        <v>71</v>
      </c>
      <c r="B38" s="63" t="s">
        <v>284</v>
      </c>
      <c r="C38" s="63" t="s">
        <v>285</v>
      </c>
      <c r="D38" s="63" t="s">
        <v>355</v>
      </c>
      <c r="E38" s="92">
        <v>2</v>
      </c>
      <c r="F38" s="93">
        <v>0.25</v>
      </c>
      <c r="G38" s="67">
        <f t="shared" si="0"/>
        <v>0.5</v>
      </c>
      <c r="H38" s="92">
        <v>4.5</v>
      </c>
      <c r="I38" s="67">
        <f t="shared" si="1"/>
        <v>2.5</v>
      </c>
      <c r="J38" s="92">
        <v>5</v>
      </c>
      <c r="K38" s="92">
        <v>5</v>
      </c>
      <c r="L38" s="92">
        <v>5</v>
      </c>
      <c r="M38" s="63" t="s">
        <v>356</v>
      </c>
      <c r="N38" s="94" t="s">
        <v>335</v>
      </c>
      <c r="O38" s="12"/>
      <c r="P38" s="12"/>
      <c r="Q38" s="12"/>
      <c r="R38" s="12"/>
      <c r="S38" s="12"/>
      <c r="T38" s="12"/>
      <c r="U38" s="12"/>
      <c r="V38" s="12"/>
      <c r="W38" s="12"/>
    </row>
    <row r="39" spans="1:23" ht="34" customHeight="1">
      <c r="A39" s="8" t="s">
        <v>71</v>
      </c>
      <c r="B39" s="63" t="s">
        <v>286</v>
      </c>
      <c r="C39" s="63" t="s">
        <v>287</v>
      </c>
      <c r="D39" s="63" t="s">
        <v>357</v>
      </c>
      <c r="E39" s="92">
        <v>2.5</v>
      </c>
      <c r="F39" s="93">
        <v>0.2</v>
      </c>
      <c r="G39" s="67">
        <f t="shared" si="0"/>
        <v>0.5</v>
      </c>
      <c r="H39" s="92">
        <v>4.3</v>
      </c>
      <c r="I39" s="67">
        <f t="shared" si="1"/>
        <v>1.7999999999999998</v>
      </c>
      <c r="J39" s="92">
        <v>5</v>
      </c>
      <c r="K39" s="92">
        <v>5</v>
      </c>
      <c r="L39" s="92">
        <v>4</v>
      </c>
      <c r="M39" s="63" t="s">
        <v>358</v>
      </c>
      <c r="N39" s="94" t="s">
        <v>302</v>
      </c>
      <c r="O39" s="12"/>
      <c r="P39" s="12"/>
      <c r="Q39" s="12"/>
      <c r="R39" s="12"/>
      <c r="S39" s="12"/>
      <c r="T39" s="12"/>
      <c r="U39" s="12"/>
      <c r="V39" s="12"/>
      <c r="W39" s="12"/>
    </row>
    <row r="40" spans="1:23" ht="34" customHeight="1">
      <c r="A40" s="9" t="s">
        <v>71</v>
      </c>
      <c r="B40" s="81" t="s">
        <v>288</v>
      </c>
      <c r="C40" s="81" t="s">
        <v>289</v>
      </c>
      <c r="D40" s="81" t="s">
        <v>359</v>
      </c>
      <c r="E40" s="99">
        <v>2.5</v>
      </c>
      <c r="F40" s="100">
        <v>0.25</v>
      </c>
      <c r="G40" s="85">
        <f t="shared" si="0"/>
        <v>0.625</v>
      </c>
      <c r="H40" s="99">
        <v>4.5</v>
      </c>
      <c r="I40" s="85">
        <f t="shared" si="1"/>
        <v>2</v>
      </c>
      <c r="J40" s="99">
        <v>5</v>
      </c>
      <c r="K40" s="99">
        <v>5</v>
      </c>
      <c r="L40" s="99">
        <v>5</v>
      </c>
      <c r="M40" s="81" t="s">
        <v>360</v>
      </c>
      <c r="N40" s="101" t="s">
        <v>305</v>
      </c>
      <c r="O40" s="12"/>
      <c r="P40" s="12"/>
      <c r="Q40" s="12"/>
      <c r="R40" s="12"/>
      <c r="S40" s="12"/>
      <c r="T40" s="12"/>
      <c r="U40" s="12"/>
      <c r="V40" s="12"/>
      <c r="W40" s="12"/>
    </row>
    <row r="41" spans="1:23">
      <c r="A41" s="12"/>
      <c r="B41" s="12"/>
      <c r="C41" s="12"/>
      <c r="D41" s="12"/>
      <c r="E41" s="12"/>
      <c r="F41" s="12"/>
      <c r="G41" s="12"/>
      <c r="H41" s="12"/>
      <c r="I41" s="12"/>
      <c r="J41" s="12"/>
      <c r="K41" s="12"/>
      <c r="L41" s="12"/>
      <c r="M41" s="12"/>
      <c r="N41" s="12"/>
      <c r="O41" s="12"/>
      <c r="P41" s="12"/>
      <c r="Q41" s="12"/>
      <c r="R41" s="12"/>
      <c r="S41" s="12"/>
      <c r="T41" s="12"/>
      <c r="U41" s="12"/>
      <c r="V41" s="12"/>
      <c r="W41" s="12"/>
    </row>
    <row r="42" spans="1:23" ht="16" customHeight="1">
      <c r="A42" s="122" t="s">
        <v>361</v>
      </c>
      <c r="B42" s="122"/>
      <c r="C42" s="122"/>
      <c r="D42" s="122"/>
      <c r="E42" s="122"/>
      <c r="F42" s="122"/>
      <c r="G42" s="122"/>
      <c r="H42" s="122"/>
      <c r="I42" s="122"/>
      <c r="J42" s="122"/>
      <c r="K42" s="122"/>
      <c r="L42" s="122"/>
      <c r="M42" s="122"/>
      <c r="N42" s="122"/>
      <c r="O42" s="122"/>
      <c r="P42" s="122"/>
      <c r="Q42" s="122"/>
      <c r="R42" s="122"/>
      <c r="S42" s="122"/>
      <c r="T42" s="122"/>
      <c r="U42" s="122"/>
      <c r="V42" s="122"/>
      <c r="W42" s="122"/>
    </row>
    <row r="43" spans="1:23" ht="22.65" customHeight="1">
      <c r="A43" s="1" t="s">
        <v>362</v>
      </c>
      <c r="B43" s="133" t="s">
        <v>363</v>
      </c>
      <c r="C43" s="133"/>
      <c r="D43" s="133"/>
      <c r="E43" s="133"/>
      <c r="F43" s="133" t="s">
        <v>364</v>
      </c>
      <c r="G43" s="133"/>
      <c r="H43" s="133"/>
      <c r="I43" s="133" t="s">
        <v>365</v>
      </c>
      <c r="J43" s="133"/>
      <c r="K43" s="133"/>
      <c r="L43" s="133" t="s">
        <v>366</v>
      </c>
      <c r="M43" s="133"/>
      <c r="N43" s="133" t="s">
        <v>367</v>
      </c>
      <c r="O43" s="133"/>
      <c r="P43" s="133"/>
      <c r="Q43" s="133" t="s">
        <v>368</v>
      </c>
      <c r="R43" s="133"/>
      <c r="S43" s="133"/>
      <c r="T43" s="133"/>
      <c r="U43" s="133"/>
      <c r="V43" s="133"/>
      <c r="W43" s="134"/>
    </row>
    <row r="44" spans="1:23" ht="26.65" customHeight="1">
      <c r="A44" s="78">
        <v>1</v>
      </c>
      <c r="B44" s="137" t="s">
        <v>369</v>
      </c>
      <c r="C44" s="137"/>
      <c r="D44" s="137"/>
      <c r="E44" s="137"/>
      <c r="F44" s="137" t="s">
        <v>370</v>
      </c>
      <c r="G44" s="137"/>
      <c r="H44" s="137"/>
      <c r="I44" s="137" t="s">
        <v>371</v>
      </c>
      <c r="J44" s="137"/>
      <c r="K44" s="137"/>
      <c r="L44" s="190">
        <v>120</v>
      </c>
      <c r="M44" s="190"/>
      <c r="N44" s="137" t="s">
        <v>372</v>
      </c>
      <c r="O44" s="137"/>
      <c r="P44" s="137"/>
      <c r="Q44" s="137" t="s">
        <v>373</v>
      </c>
      <c r="R44" s="137"/>
      <c r="S44" s="137"/>
      <c r="T44" s="137"/>
      <c r="U44" s="137"/>
      <c r="V44" s="137"/>
      <c r="W44" s="138"/>
    </row>
    <row r="45" spans="1:23" ht="26.65" customHeight="1">
      <c r="A45" s="79">
        <v>2</v>
      </c>
      <c r="B45" s="141" t="s">
        <v>374</v>
      </c>
      <c r="C45" s="141"/>
      <c r="D45" s="141"/>
      <c r="E45" s="141"/>
      <c r="F45" s="141" t="s">
        <v>375</v>
      </c>
      <c r="G45" s="141"/>
      <c r="H45" s="141"/>
      <c r="I45" s="141" t="s">
        <v>376</v>
      </c>
      <c r="J45" s="141"/>
      <c r="K45" s="141"/>
      <c r="L45" s="191">
        <v>280</v>
      </c>
      <c r="M45" s="191"/>
      <c r="N45" s="141" t="s">
        <v>377</v>
      </c>
      <c r="O45" s="141"/>
      <c r="P45" s="141"/>
      <c r="Q45" s="141" t="s">
        <v>378</v>
      </c>
      <c r="R45" s="141"/>
      <c r="S45" s="141"/>
      <c r="T45" s="141"/>
      <c r="U45" s="141"/>
      <c r="V45" s="141"/>
      <c r="W45" s="142"/>
    </row>
    <row r="46" spans="1:23" ht="26.65" customHeight="1">
      <c r="A46" s="79">
        <v>3</v>
      </c>
      <c r="B46" s="141" t="s">
        <v>379</v>
      </c>
      <c r="C46" s="141"/>
      <c r="D46" s="141"/>
      <c r="E46" s="141"/>
      <c r="F46" s="141" t="s">
        <v>380</v>
      </c>
      <c r="G46" s="141"/>
      <c r="H46" s="141"/>
      <c r="I46" s="141" t="s">
        <v>381</v>
      </c>
      <c r="J46" s="141"/>
      <c r="K46" s="141"/>
      <c r="L46" s="191">
        <v>180</v>
      </c>
      <c r="M46" s="191"/>
      <c r="N46" s="141" t="s">
        <v>382</v>
      </c>
      <c r="O46" s="141"/>
      <c r="P46" s="141"/>
      <c r="Q46" s="141" t="s">
        <v>383</v>
      </c>
      <c r="R46" s="141"/>
      <c r="S46" s="141"/>
      <c r="T46" s="141"/>
      <c r="U46" s="141"/>
      <c r="V46" s="141"/>
      <c r="W46" s="142"/>
    </row>
    <row r="47" spans="1:23" ht="26.65" customHeight="1">
      <c r="A47" s="79">
        <v>4</v>
      </c>
      <c r="B47" s="141" t="s">
        <v>384</v>
      </c>
      <c r="C47" s="141"/>
      <c r="D47" s="141"/>
      <c r="E47" s="141"/>
      <c r="F47" s="141" t="s">
        <v>385</v>
      </c>
      <c r="G47" s="141"/>
      <c r="H47" s="141"/>
      <c r="I47" s="141" t="s">
        <v>386</v>
      </c>
      <c r="J47" s="141"/>
      <c r="K47" s="141"/>
      <c r="L47" s="191">
        <v>110</v>
      </c>
      <c r="M47" s="191"/>
      <c r="N47" s="141" t="s">
        <v>387</v>
      </c>
      <c r="O47" s="141"/>
      <c r="P47" s="141"/>
      <c r="Q47" s="141" t="s">
        <v>388</v>
      </c>
      <c r="R47" s="141"/>
      <c r="S47" s="141"/>
      <c r="T47" s="141"/>
      <c r="U47" s="141"/>
      <c r="V47" s="141"/>
      <c r="W47" s="142"/>
    </row>
    <row r="48" spans="1:23" ht="26.65" customHeight="1">
      <c r="A48" s="79">
        <v>5</v>
      </c>
      <c r="B48" s="141" t="s">
        <v>389</v>
      </c>
      <c r="C48" s="141"/>
      <c r="D48" s="141"/>
      <c r="E48" s="141"/>
      <c r="F48" s="141" t="s">
        <v>390</v>
      </c>
      <c r="G48" s="141"/>
      <c r="H48" s="141"/>
      <c r="I48" s="141" t="s">
        <v>391</v>
      </c>
      <c r="J48" s="141"/>
      <c r="K48" s="141"/>
      <c r="L48" s="191">
        <v>60</v>
      </c>
      <c r="M48" s="191"/>
      <c r="N48" s="141" t="s">
        <v>392</v>
      </c>
      <c r="O48" s="141"/>
      <c r="P48" s="141"/>
      <c r="Q48" s="141" t="s">
        <v>393</v>
      </c>
      <c r="R48" s="141"/>
      <c r="S48" s="141"/>
      <c r="T48" s="141"/>
      <c r="U48" s="141"/>
      <c r="V48" s="141"/>
      <c r="W48" s="142"/>
    </row>
    <row r="49" spans="1:23" ht="26.65" customHeight="1">
      <c r="A49" s="79">
        <v>6</v>
      </c>
      <c r="B49" s="141" t="s">
        <v>394</v>
      </c>
      <c r="C49" s="141"/>
      <c r="D49" s="141"/>
      <c r="E49" s="141"/>
      <c r="F49" s="141" t="s">
        <v>395</v>
      </c>
      <c r="G49" s="141"/>
      <c r="H49" s="141"/>
      <c r="I49" s="141" t="s">
        <v>396</v>
      </c>
      <c r="J49" s="141"/>
      <c r="K49" s="141"/>
      <c r="L49" s="191">
        <v>70</v>
      </c>
      <c r="M49" s="191"/>
      <c r="N49" s="141" t="s">
        <v>397</v>
      </c>
      <c r="O49" s="141"/>
      <c r="P49" s="141"/>
      <c r="Q49" s="141" t="s">
        <v>398</v>
      </c>
      <c r="R49" s="141"/>
      <c r="S49" s="141"/>
      <c r="T49" s="141"/>
      <c r="U49" s="141"/>
      <c r="V49" s="141"/>
      <c r="W49" s="142"/>
    </row>
    <row r="50" spans="1:23" ht="26.65" customHeight="1">
      <c r="A50" s="79">
        <v>7</v>
      </c>
      <c r="B50" s="141" t="s">
        <v>399</v>
      </c>
      <c r="C50" s="141"/>
      <c r="D50" s="141"/>
      <c r="E50" s="141"/>
      <c r="F50" s="141" t="s">
        <v>400</v>
      </c>
      <c r="G50" s="141"/>
      <c r="H50" s="141"/>
      <c r="I50" s="141" t="s">
        <v>401</v>
      </c>
      <c r="J50" s="141"/>
      <c r="K50" s="141"/>
      <c r="L50" s="191">
        <v>30</v>
      </c>
      <c r="M50" s="191"/>
      <c r="N50" s="141" t="s">
        <v>402</v>
      </c>
      <c r="O50" s="141"/>
      <c r="P50" s="141"/>
      <c r="Q50" s="141" t="s">
        <v>403</v>
      </c>
      <c r="R50" s="141"/>
      <c r="S50" s="141"/>
      <c r="T50" s="141"/>
      <c r="U50" s="141"/>
      <c r="V50" s="141"/>
      <c r="W50" s="142"/>
    </row>
    <row r="51" spans="1:23" ht="26.65" customHeight="1">
      <c r="A51" s="37" t="s">
        <v>134</v>
      </c>
      <c r="B51" s="192"/>
      <c r="C51" s="192"/>
      <c r="D51" s="192"/>
      <c r="E51" s="192"/>
      <c r="F51" s="192"/>
      <c r="G51" s="192"/>
      <c r="H51" s="192"/>
      <c r="I51" s="192"/>
      <c r="J51" s="192"/>
      <c r="K51" s="192"/>
      <c r="L51" s="193">
        <v>850</v>
      </c>
      <c r="M51" s="193"/>
      <c r="N51" s="192"/>
      <c r="O51" s="192"/>
      <c r="P51" s="192"/>
      <c r="Q51" s="192"/>
      <c r="R51" s="192"/>
      <c r="S51" s="192"/>
      <c r="T51" s="192"/>
      <c r="U51" s="192"/>
      <c r="V51" s="192"/>
      <c r="W51" s="194"/>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ht="14" customHeight="1">
      <c r="A53" s="162" t="s">
        <v>404</v>
      </c>
      <c r="B53" s="162"/>
      <c r="C53" s="162"/>
      <c r="D53" s="162"/>
      <c r="E53" s="162"/>
      <c r="F53" s="162"/>
      <c r="G53" s="162"/>
      <c r="H53" s="162"/>
      <c r="I53" s="162"/>
      <c r="J53" s="162"/>
      <c r="K53" s="162"/>
      <c r="L53" s="162"/>
      <c r="M53" s="162"/>
      <c r="N53" s="162"/>
      <c r="O53" s="162"/>
      <c r="P53" s="162"/>
      <c r="Q53" s="162"/>
      <c r="R53" s="162"/>
      <c r="S53" s="162"/>
      <c r="T53" s="162"/>
      <c r="U53" s="162"/>
      <c r="V53" s="162"/>
      <c r="W53" s="16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c r="A58" s="12"/>
      <c r="B58" s="12"/>
      <c r="C58" s="12"/>
      <c r="D58" s="12"/>
      <c r="E58" s="12"/>
      <c r="F58" s="12"/>
      <c r="G58" s="12"/>
      <c r="H58" s="12"/>
      <c r="I58" s="12"/>
      <c r="J58" s="12"/>
      <c r="K58" s="12"/>
      <c r="L58" s="12"/>
      <c r="M58" s="12"/>
      <c r="N58" s="12"/>
      <c r="O58" s="12"/>
      <c r="P58" s="12"/>
      <c r="Q58" s="12"/>
      <c r="R58" s="12"/>
      <c r="S58" s="1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sheetData>
  <mergeCells count="83">
    <mergeCell ref="A53:W53"/>
    <mergeCell ref="Q50:W50"/>
    <mergeCell ref="B51:E51"/>
    <mergeCell ref="F51:H51"/>
    <mergeCell ref="I51:K51"/>
    <mergeCell ref="L51:M51"/>
    <mergeCell ref="N51:P51"/>
    <mergeCell ref="Q51:W51"/>
    <mergeCell ref="B50:E50"/>
    <mergeCell ref="F50:H50"/>
    <mergeCell ref="I50:K50"/>
    <mergeCell ref="L50:M50"/>
    <mergeCell ref="N50:P50"/>
    <mergeCell ref="Q48:W48"/>
    <mergeCell ref="B49:E49"/>
    <mergeCell ref="F49:H49"/>
    <mergeCell ref="I49:K49"/>
    <mergeCell ref="L49:M49"/>
    <mergeCell ref="N49:P49"/>
    <mergeCell ref="Q49:W49"/>
    <mergeCell ref="B48:E48"/>
    <mergeCell ref="F48:H48"/>
    <mergeCell ref="I48:K48"/>
    <mergeCell ref="L48:M48"/>
    <mergeCell ref="N48:P48"/>
    <mergeCell ref="Q46:W46"/>
    <mergeCell ref="B47:E47"/>
    <mergeCell ref="F47:H47"/>
    <mergeCell ref="I47:K47"/>
    <mergeCell ref="L47:M47"/>
    <mergeCell ref="N47:P47"/>
    <mergeCell ref="Q47:W47"/>
    <mergeCell ref="B46:E46"/>
    <mergeCell ref="F46:H46"/>
    <mergeCell ref="I46:K46"/>
    <mergeCell ref="L46:M46"/>
    <mergeCell ref="N46:P46"/>
    <mergeCell ref="Q44:W44"/>
    <mergeCell ref="B45:E45"/>
    <mergeCell ref="F45:H45"/>
    <mergeCell ref="I45:K45"/>
    <mergeCell ref="L45:M45"/>
    <mergeCell ref="N45:P45"/>
    <mergeCell ref="Q45:W45"/>
    <mergeCell ref="B44:E44"/>
    <mergeCell ref="F44:H44"/>
    <mergeCell ref="I44:K44"/>
    <mergeCell ref="L44:M44"/>
    <mergeCell ref="N44:P44"/>
    <mergeCell ref="Q28:R28"/>
    <mergeCell ref="S28:T28"/>
    <mergeCell ref="U28:W28"/>
    <mergeCell ref="A42:W42"/>
    <mergeCell ref="B43:E43"/>
    <mergeCell ref="F43:H43"/>
    <mergeCell ref="I43:K43"/>
    <mergeCell ref="L43:M43"/>
    <mergeCell ref="N43:P43"/>
    <mergeCell ref="Q43:W43"/>
    <mergeCell ref="Q26:R26"/>
    <mergeCell ref="S26:T26"/>
    <mergeCell ref="U26:W26"/>
    <mergeCell ref="Q27:R27"/>
    <mergeCell ref="S27:T27"/>
    <mergeCell ref="U27:W27"/>
    <mergeCell ref="Q24:R24"/>
    <mergeCell ref="S24:T24"/>
    <mergeCell ref="U24:W24"/>
    <mergeCell ref="Q25:R25"/>
    <mergeCell ref="S25:T25"/>
    <mergeCell ref="U25:W25"/>
    <mergeCell ref="A6:W7"/>
    <mergeCell ref="A9:N9"/>
    <mergeCell ref="P9:W9"/>
    <mergeCell ref="P22:W22"/>
    <mergeCell ref="Q23:R23"/>
    <mergeCell ref="S23:T23"/>
    <mergeCell ref="U23:W23"/>
    <mergeCell ref="A1:W1"/>
    <mergeCell ref="A2:W2"/>
    <mergeCell ref="A3:K3"/>
    <mergeCell ref="L3:W3"/>
    <mergeCell ref="A5:W5"/>
  </mergeCells>
  <conditionalFormatting sqref="E13:E40">
    <cfRule type="colorScale" priority="1">
      <colorScale>
        <cfvo type="min"/>
        <cfvo type="percentile" val="50"/>
        <cfvo type="max"/>
        <color rgb="FFF7DEDE"/>
        <color rgb="FFFCECCB"/>
        <color rgb="FFDFF1E8"/>
      </colorScale>
    </cfRule>
    <cfRule type="colorScale" priority="9">
      <colorScale>
        <cfvo type="min"/>
        <cfvo type="percentile" val="50"/>
        <cfvo type="max"/>
        <color rgb="FFF7DEDE"/>
        <color rgb="FFFCECCB"/>
        <color rgb="FFDFF1E8"/>
      </colorScale>
    </cfRule>
  </conditionalFormatting>
  <conditionalFormatting sqref="H13:H40">
    <cfRule type="colorScale" priority="2">
      <colorScale>
        <cfvo type="min"/>
        <cfvo type="percentile" val="50"/>
        <cfvo type="max"/>
        <color rgb="FFF7DEDE"/>
        <color rgb="FFFCECCB"/>
        <color rgb="FFDFF1E8"/>
      </colorScale>
    </cfRule>
    <cfRule type="colorScale" priority="10">
      <colorScale>
        <cfvo type="min"/>
        <cfvo type="percentile" val="50"/>
        <cfvo type="max"/>
        <color rgb="FFF7DEDE"/>
        <color rgb="FFFCECCB"/>
        <color rgb="FFDFF1E8"/>
      </colorScale>
    </cfRule>
  </conditionalFormatting>
  <conditionalFormatting sqref="I13:I40">
    <cfRule type="dataBar" priority="3">
      <dataBar>
        <cfvo type="min"/>
        <cfvo type="max"/>
        <color rgb="FFC88719"/>
      </dataBar>
    </cfRule>
    <cfRule type="dataBar" priority="11">
      <dataBar>
        <cfvo type="min"/>
        <cfvo type="max"/>
        <color rgb="FFC88719"/>
      </dataBar>
    </cfRule>
  </conditionalFormatting>
  <conditionalFormatting sqref="R13:S19">
    <cfRule type="colorScale" priority="4">
      <colorScale>
        <cfvo type="min"/>
        <cfvo type="percentile" val="50"/>
        <cfvo type="max"/>
        <color rgb="FFF7DEDE"/>
        <color rgb="FFFCECCB"/>
        <color rgb="FFDFF1E8"/>
      </colorScale>
    </cfRule>
    <cfRule type="colorScale" priority="12">
      <colorScale>
        <cfvo type="min"/>
        <cfvo type="percentile" val="50"/>
        <cfvo type="max"/>
        <color rgb="FFF7DEDE"/>
        <color rgb="FFFCECCB"/>
        <color rgb="FFDFF1E8"/>
      </colorScale>
    </cfRule>
  </conditionalFormatting>
  <conditionalFormatting sqref="T13:T19">
    <cfRule type="dataBar" priority="5">
      <dataBar>
        <cfvo type="min"/>
        <cfvo type="max"/>
        <color rgb="FFC88719"/>
      </dataBar>
    </cfRule>
    <cfRule type="dataBar" priority="13">
      <dataBar>
        <cfvo type="min"/>
        <cfvo type="max"/>
        <color rgb="FFC88719"/>
      </dataBar>
    </cfRule>
  </conditionalFormatting>
  <conditionalFormatting sqref="W13:W19">
    <cfRule type="dataBar" priority="6">
      <dataBar>
        <cfvo type="min"/>
        <cfvo type="max"/>
        <color rgb="FF0F6B78"/>
      </dataBar>
    </cfRule>
    <cfRule type="dataBar" priority="14">
      <dataBar>
        <cfvo type="min"/>
        <cfvo type="max"/>
        <color rgb="FF0F6B78"/>
      </dataBar>
    </cfRule>
  </conditionalFormatting>
  <conditionalFormatting sqref="Q13:Q19">
    <cfRule type="expression" dxfId="0" priority="7">
      <formula>ABS(Q13-1)&gt;0.001</formula>
    </cfRule>
  </conditionalFormatting>
  <conditionalFormatting sqref="P24:P28">
    <cfRule type="colorScale" priority="8">
      <colorScale>
        <cfvo type="min"/>
        <cfvo type="percentile" val="50"/>
        <cfvo type="max"/>
        <color rgb="FFF7DEDE"/>
        <color rgb="FFFCECCB"/>
        <color rgb="FFDFF1E8"/>
      </colorScale>
    </cfRule>
  </conditionalFormatting>
  <conditionalFormatting sqref="I13:I40">
    <cfRule type="dataBar" priority="15">
      <dataBar>
        <cfvo type="min"/>
        <cfvo type="max"/>
        <color rgb="FFC88719"/>
      </dataBar>
      <extLst>
        <ext xmlns:x14="http://schemas.microsoft.com/office/spreadsheetml/2009/9/main" uri="{B025F937-C7B1-47D3-B67F-A62EFF666E3E}">
          <x14:id>{37949A03-BEA7-03FC-13D0-8FA2091867F3}</x14:id>
        </ext>
      </extLst>
    </cfRule>
    <cfRule type="dataBar" priority="15">
      <dataBar>
        <cfvo type="min"/>
        <cfvo type="max"/>
        <color rgb="FFC88719"/>
      </dataBar>
      <extLst>
        <ext xmlns:x14="http://schemas.microsoft.com/office/spreadsheetml/2009/9/main" uri="{B025F937-C7B1-47D3-B67F-A62EFF666E3E}">
          <x14:id>{7B126DEE-0F5D-516C-E23B-4277CC46B4BC}</x14:id>
        </ext>
      </extLst>
    </cfRule>
  </conditionalFormatting>
  <conditionalFormatting sqref="T13:T19">
    <cfRule type="dataBar" priority="16">
      <dataBar>
        <cfvo type="min"/>
        <cfvo type="max"/>
        <color rgb="FFC88719"/>
      </dataBar>
      <extLst>
        <ext xmlns:x14="http://schemas.microsoft.com/office/spreadsheetml/2009/9/main" uri="{B025F937-C7B1-47D3-B67F-A62EFF666E3E}">
          <x14:id>{0CECA3B1-C527-3462-49FD-4D7A0F635607}</x14:id>
        </ext>
      </extLst>
    </cfRule>
    <cfRule type="dataBar" priority="16">
      <dataBar>
        <cfvo type="min"/>
        <cfvo type="max"/>
        <color rgb="FFC88719"/>
      </dataBar>
      <extLst>
        <ext xmlns:x14="http://schemas.microsoft.com/office/spreadsheetml/2009/9/main" uri="{B025F937-C7B1-47D3-B67F-A62EFF666E3E}">
          <x14:id>{2ADD181B-ACBA-5135-71C4-D58E20157AFA}</x14:id>
        </ext>
      </extLst>
    </cfRule>
  </conditionalFormatting>
  <conditionalFormatting sqref="W13:W19">
    <cfRule type="dataBar" priority="17">
      <dataBar>
        <cfvo type="min"/>
        <cfvo type="max"/>
        <color rgb="FF0F6B78"/>
      </dataBar>
      <extLst>
        <ext xmlns:x14="http://schemas.microsoft.com/office/spreadsheetml/2009/9/main" uri="{B025F937-C7B1-47D3-B67F-A62EFF666E3E}">
          <x14:id>{3C9A4F18-8EF2-575C-664E-25A17B5429AE}</x14:id>
        </ext>
      </extLst>
    </cfRule>
    <cfRule type="dataBar" priority="17">
      <dataBar>
        <cfvo type="min"/>
        <cfvo type="max"/>
        <color rgb="FF0F6B78"/>
      </dataBar>
      <extLst>
        <ext xmlns:x14="http://schemas.microsoft.com/office/spreadsheetml/2009/9/main" uri="{B025F937-C7B1-47D3-B67F-A62EFF666E3E}">
          <x14:id>{264443AD-A80C-564B-8ED0-4CC88A248DA3}</x14:id>
        </ext>
      </extLst>
    </cfRule>
  </conditionalFormatting>
  <dataValidations count="4">
    <dataValidation type="list" sqref="E13:E40">
      <formula1>"1,2,3,4,5"</formula1>
    </dataValidation>
    <dataValidation type="list" sqref="H13:H40">
      <formula1>"1,2,3,4,5"</formula1>
    </dataValidation>
    <dataValidation type="list" sqref="J13:L40">
      <formula1>"1,2,3,4,5"</formula1>
    </dataValidation>
    <dataValidation type="list" sqref="U13:V19">
      <formula1>"1,2,3,4,5"</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7B126DEE-0F5D-516C-E23B-4277CC46B4BC}">
            <x14:dataBar>
              <x14:cfvo type="min"/>
              <x14:cfvo type="max"/>
              <x14:negativeFillColor auto="1"/>
              <x14:axisColor auto="1"/>
            </x14:dataBar>
          </x14:cfRule>
          <x14:cfRule type="dataBar" id="{37949A03-BEA7-03FC-13D0-8FA2091867F3}">
            <x14:dataBar>
              <x14:cfvo type="min"/>
              <x14:cfvo type="max"/>
              <x14:negativeFillColor auto="1"/>
              <x14:axisColor auto="1"/>
            </x14:dataBar>
          </x14:cfRule>
          <xm:sqref>I13:I40</xm:sqref>
        </x14:conditionalFormatting>
        <x14:conditionalFormatting xmlns:xm="http://schemas.microsoft.com/office/excel/2006/main">
          <x14:cfRule type="dataBar" id="{2ADD181B-ACBA-5135-71C4-D58E20157AFA}">
            <x14:dataBar>
              <x14:cfvo type="min"/>
              <x14:cfvo type="max"/>
              <x14:negativeFillColor auto="1"/>
              <x14:axisColor auto="1"/>
            </x14:dataBar>
          </x14:cfRule>
          <x14:cfRule type="dataBar" id="{0CECA3B1-C527-3462-49FD-4D7A0F635607}">
            <x14:dataBar>
              <x14:cfvo type="min"/>
              <x14:cfvo type="max"/>
              <x14:negativeFillColor auto="1"/>
              <x14:axisColor auto="1"/>
            </x14:dataBar>
          </x14:cfRule>
          <xm:sqref>T13:T19</xm:sqref>
        </x14:conditionalFormatting>
        <x14:conditionalFormatting xmlns:xm="http://schemas.microsoft.com/office/excel/2006/main">
          <x14:cfRule type="dataBar" id="{264443AD-A80C-564B-8ED0-4CC88A248DA3}">
            <x14:dataBar>
              <x14:cfvo type="min"/>
              <x14:cfvo type="max"/>
              <x14:negativeFillColor auto="1"/>
              <x14:axisColor auto="1"/>
            </x14:dataBar>
          </x14:cfRule>
          <x14:cfRule type="dataBar" id="{3C9A4F18-8EF2-575C-664E-25A17B5429AE}">
            <x14:dataBar>
              <x14:cfvo type="min"/>
              <x14:cfvo type="max"/>
              <x14:negativeFillColor auto="1"/>
              <x14:axisColor auto="1"/>
            </x14:dataBar>
          </x14:cfRule>
          <xm:sqref>W13:W19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abSelected="1" zoomScale="58" zoomScaleNormal="58" workbookViewId="0">
      <selection sqref="A1:S1"/>
    </sheetView>
  </sheetViews>
  <sheetFormatPr defaultRowHeight="14"/>
  <cols>
    <col min="1" max="1" width="20" customWidth="1"/>
    <col min="2" max="3" width="13" customWidth="1"/>
    <col min="4" max="4" width="10" customWidth="1"/>
    <col min="5" max="5" width="12" customWidth="1"/>
    <col min="6" max="6" width="10" customWidth="1"/>
    <col min="7" max="7" width="13" customWidth="1"/>
    <col min="8" max="8" width="34" customWidth="1"/>
    <col min="9" max="9" width="3" customWidth="1"/>
    <col min="10" max="10" width="18" customWidth="1"/>
    <col min="11" max="19" width="13" customWidth="1"/>
  </cols>
  <sheetData>
    <row r="1" spans="1:23" ht="17.399999999999999" customHeight="1">
      <c r="A1" s="116" t="s">
        <v>0</v>
      </c>
      <c r="B1" s="116"/>
      <c r="C1" s="116"/>
      <c r="D1" s="116"/>
      <c r="E1" s="116"/>
      <c r="F1" s="116"/>
      <c r="G1" s="116"/>
      <c r="H1" s="116"/>
      <c r="I1" s="116"/>
      <c r="J1" s="116"/>
      <c r="K1" s="116"/>
      <c r="L1" s="116"/>
      <c r="M1" s="116"/>
      <c r="N1" s="116"/>
      <c r="O1" s="116"/>
      <c r="P1" s="116"/>
      <c r="Q1" s="116"/>
      <c r="R1" s="116"/>
      <c r="S1" s="116"/>
      <c r="T1" s="12"/>
      <c r="U1" s="12"/>
      <c r="V1" s="12"/>
      <c r="W1" s="12"/>
    </row>
    <row r="2" spans="1:23" ht="22.65" customHeight="1">
      <c r="A2" s="117" t="s">
        <v>405</v>
      </c>
      <c r="B2" s="117"/>
      <c r="C2" s="117"/>
      <c r="D2" s="117"/>
      <c r="E2" s="117"/>
      <c r="F2" s="117"/>
      <c r="G2" s="117"/>
      <c r="H2" s="117"/>
      <c r="I2" s="117"/>
      <c r="J2" s="117"/>
      <c r="K2" s="117"/>
      <c r="L2" s="117"/>
      <c r="M2" s="117"/>
      <c r="N2" s="117"/>
      <c r="O2" s="117"/>
      <c r="P2" s="117"/>
      <c r="Q2" s="117"/>
      <c r="R2" s="117"/>
      <c r="S2" s="117"/>
      <c r="T2" s="12"/>
      <c r="U2" s="12"/>
      <c r="V2" s="12"/>
      <c r="W2" s="12"/>
    </row>
    <row r="3" spans="1:23" ht="14.65" customHeight="1">
      <c r="A3" s="118" t="s">
        <v>2</v>
      </c>
      <c r="B3" s="118"/>
      <c r="C3" s="118"/>
      <c r="D3" s="118"/>
      <c r="E3" s="118"/>
      <c r="F3" s="118"/>
      <c r="G3" s="118"/>
      <c r="H3" s="118"/>
      <c r="I3" s="118"/>
      <c r="J3" s="119" t="s">
        <v>3</v>
      </c>
      <c r="K3" s="119"/>
      <c r="L3" s="119"/>
      <c r="M3" s="119"/>
      <c r="N3" s="119"/>
      <c r="O3" s="119"/>
      <c r="P3" s="119"/>
      <c r="Q3" s="119"/>
      <c r="R3" s="119"/>
      <c r="S3" s="119"/>
      <c r="T3" s="12"/>
      <c r="U3" s="12"/>
      <c r="V3" s="12"/>
      <c r="W3" s="12"/>
    </row>
    <row r="4" spans="1:23">
      <c r="A4" s="12"/>
      <c r="B4" s="12"/>
      <c r="C4" s="12"/>
      <c r="D4" s="12"/>
      <c r="E4" s="12"/>
      <c r="F4" s="12"/>
      <c r="G4" s="12"/>
      <c r="H4" s="12"/>
      <c r="I4" s="12"/>
      <c r="J4" s="12"/>
      <c r="K4" s="12"/>
      <c r="L4" s="12"/>
      <c r="M4" s="12"/>
      <c r="N4" s="12"/>
      <c r="O4" s="12"/>
      <c r="P4" s="12"/>
      <c r="Q4" s="12"/>
      <c r="R4" s="12"/>
      <c r="S4" s="12"/>
      <c r="T4" s="12"/>
      <c r="U4" s="12"/>
      <c r="V4" s="12"/>
      <c r="W4" s="12"/>
    </row>
    <row r="5" spans="1:23" ht="24" customHeight="1">
      <c r="A5" s="163" t="s">
        <v>406</v>
      </c>
      <c r="B5" s="163"/>
      <c r="C5" s="163"/>
      <c r="D5" s="163"/>
      <c r="E5" s="163"/>
      <c r="F5" s="163"/>
      <c r="G5" s="163"/>
      <c r="H5" s="163"/>
      <c r="I5" s="163"/>
      <c r="J5" s="163"/>
      <c r="K5" s="163"/>
      <c r="L5" s="163"/>
      <c r="M5" s="163"/>
      <c r="N5" s="163"/>
      <c r="O5" s="163"/>
      <c r="P5" s="163"/>
      <c r="Q5" s="163"/>
      <c r="R5" s="163"/>
      <c r="S5" s="163"/>
      <c r="T5" s="12"/>
      <c r="U5" s="12"/>
      <c r="V5" s="12"/>
      <c r="W5" s="12"/>
    </row>
    <row r="6" spans="1:23" ht="21.4" customHeight="1">
      <c r="A6" s="195" t="s">
        <v>407</v>
      </c>
      <c r="B6" s="195"/>
      <c r="C6" s="195"/>
      <c r="D6" s="195"/>
      <c r="E6" s="195"/>
      <c r="F6" s="195"/>
      <c r="G6" s="195"/>
      <c r="H6" s="195"/>
      <c r="I6" s="195"/>
      <c r="J6" s="195"/>
      <c r="K6" s="195"/>
      <c r="L6" s="195"/>
      <c r="M6" s="195"/>
      <c r="N6" s="195"/>
      <c r="O6" s="195"/>
      <c r="P6" s="195"/>
      <c r="Q6" s="195"/>
      <c r="R6" s="195"/>
      <c r="S6" s="195"/>
      <c r="T6" s="12"/>
      <c r="U6" s="12"/>
      <c r="V6" s="12"/>
      <c r="W6" s="12"/>
    </row>
    <row r="7" spans="1:23">
      <c r="A7" s="12"/>
      <c r="B7" s="12"/>
      <c r="C7" s="12"/>
      <c r="D7" s="12"/>
      <c r="E7" s="12"/>
      <c r="F7" s="12"/>
      <c r="G7" s="12"/>
      <c r="H7" s="12"/>
      <c r="I7" s="12"/>
      <c r="J7" s="12"/>
      <c r="K7" s="12"/>
      <c r="L7" s="12"/>
      <c r="M7" s="12"/>
      <c r="N7" s="12"/>
      <c r="O7" s="12"/>
      <c r="P7" s="12"/>
      <c r="Q7" s="12"/>
      <c r="R7" s="12"/>
      <c r="S7" s="12"/>
      <c r="T7" s="12"/>
      <c r="U7" s="12"/>
      <c r="V7" s="12"/>
      <c r="W7" s="12"/>
    </row>
    <row r="8" spans="1:23" ht="14.65" customHeight="1">
      <c r="A8" s="196" t="s">
        <v>408</v>
      </c>
      <c r="B8" s="196"/>
      <c r="C8" s="196"/>
      <c r="D8" s="196"/>
      <c r="E8" s="12"/>
      <c r="F8" s="196" t="s">
        <v>409</v>
      </c>
      <c r="G8" s="196"/>
      <c r="H8" s="196"/>
      <c r="I8" s="196"/>
      <c r="J8" s="12"/>
      <c r="K8" s="196" t="s">
        <v>410</v>
      </c>
      <c r="L8" s="196"/>
      <c r="M8" s="196"/>
      <c r="N8" s="196"/>
      <c r="O8" s="12"/>
      <c r="P8" s="196" t="s">
        <v>411</v>
      </c>
      <c r="Q8" s="196"/>
      <c r="R8" s="196"/>
      <c r="S8" s="196"/>
      <c r="T8" s="12"/>
      <c r="U8" s="12"/>
      <c r="V8" s="12"/>
      <c r="W8" s="12"/>
    </row>
    <row r="9" spans="1:23">
      <c r="A9" s="197">
        <f>AVERAGE('03_Worked_Example'!R13:R19)</f>
        <v>2.5821428571428577</v>
      </c>
      <c r="B9" s="198"/>
      <c r="C9" s="198"/>
      <c r="D9" s="199"/>
      <c r="E9" s="12"/>
      <c r="F9" s="197">
        <f>AVERAGE('03_Worked_Example'!S13:S19)</f>
        <v>4.335</v>
      </c>
      <c r="G9" s="198"/>
      <c r="H9" s="198"/>
      <c r="I9" s="199"/>
      <c r="J9" s="12"/>
      <c r="K9" s="206" t="str">
        <f>INDEX('03_Worked_Example'!P13:P19,MATCH(MAX('03_Worked_Example'!T13:T19),'03_Worked_Example'!T13:T19,0))</f>
        <v>Systems</v>
      </c>
      <c r="L9" s="198"/>
      <c r="M9" s="198"/>
      <c r="N9" s="199"/>
      <c r="O9" s="12"/>
      <c r="P9" s="207">
        <v>850</v>
      </c>
      <c r="Q9" s="198"/>
      <c r="R9" s="198"/>
      <c r="S9" s="199"/>
      <c r="T9" s="12"/>
      <c r="U9" s="12"/>
      <c r="V9" s="12"/>
      <c r="W9" s="12"/>
    </row>
    <row r="10" spans="1:23">
      <c r="A10" s="200"/>
      <c r="B10" s="201"/>
      <c r="C10" s="201"/>
      <c r="D10" s="202"/>
      <c r="E10" s="12"/>
      <c r="F10" s="200"/>
      <c r="G10" s="201"/>
      <c r="H10" s="201"/>
      <c r="I10" s="202"/>
      <c r="J10" s="12"/>
      <c r="K10" s="200"/>
      <c r="L10" s="201"/>
      <c r="M10" s="201"/>
      <c r="N10" s="202"/>
      <c r="O10" s="12"/>
      <c r="P10" s="200"/>
      <c r="Q10" s="201"/>
      <c r="R10" s="201"/>
      <c r="S10" s="202"/>
      <c r="T10" s="12"/>
      <c r="U10" s="12"/>
      <c r="V10" s="12"/>
      <c r="W10" s="12"/>
    </row>
    <row r="11" spans="1:23">
      <c r="A11" s="203"/>
      <c r="B11" s="204"/>
      <c r="C11" s="204"/>
      <c r="D11" s="205"/>
      <c r="E11" s="12"/>
      <c r="F11" s="203"/>
      <c r="G11" s="204"/>
      <c r="H11" s="204"/>
      <c r="I11" s="205"/>
      <c r="J11" s="12"/>
      <c r="K11" s="203"/>
      <c r="L11" s="204"/>
      <c r="M11" s="204"/>
      <c r="N11" s="205"/>
      <c r="O11" s="12"/>
      <c r="P11" s="203"/>
      <c r="Q11" s="204"/>
      <c r="R11" s="204"/>
      <c r="S11" s="205"/>
      <c r="T11" s="12"/>
      <c r="U11" s="12"/>
      <c r="V11" s="12"/>
      <c r="W11" s="12"/>
    </row>
    <row r="12" spans="1:23">
      <c r="A12" s="12"/>
      <c r="B12" s="12"/>
      <c r="C12" s="12"/>
      <c r="D12" s="12"/>
      <c r="E12" s="12"/>
      <c r="F12" s="12"/>
      <c r="G12" s="12"/>
      <c r="H12" s="12"/>
      <c r="I12" s="12"/>
      <c r="J12" s="12"/>
      <c r="K12" s="12"/>
      <c r="L12" s="12"/>
      <c r="M12" s="12"/>
      <c r="N12" s="12"/>
      <c r="O12" s="12"/>
      <c r="P12" s="12"/>
      <c r="Q12" s="12"/>
      <c r="R12" s="12"/>
      <c r="S12" s="12"/>
      <c r="T12" s="12"/>
      <c r="U12" s="12"/>
      <c r="V12" s="12"/>
      <c r="W12" s="12"/>
    </row>
    <row r="13" spans="1:23" ht="22.65" customHeight="1">
      <c r="A13" s="122" t="s">
        <v>412</v>
      </c>
      <c r="B13" s="122"/>
      <c r="C13" s="122"/>
      <c r="D13" s="122"/>
      <c r="E13" s="122"/>
      <c r="F13" s="122"/>
      <c r="G13" s="122"/>
      <c r="H13" s="122"/>
      <c r="I13" s="12"/>
      <c r="J13" s="1" t="s">
        <v>194</v>
      </c>
      <c r="K13" s="2" t="s">
        <v>413</v>
      </c>
      <c r="L13" s="3" t="s">
        <v>414</v>
      </c>
      <c r="M13" s="12"/>
      <c r="N13" s="12"/>
      <c r="O13" s="12"/>
      <c r="P13" s="12"/>
      <c r="Q13" s="12"/>
      <c r="R13" s="12"/>
      <c r="S13" s="12"/>
      <c r="T13" s="12"/>
      <c r="U13" s="12"/>
      <c r="V13" s="12"/>
      <c r="W13" s="12"/>
    </row>
    <row r="14" spans="1:23" ht="22.65" customHeight="1">
      <c r="A14" s="1" t="s">
        <v>194</v>
      </c>
      <c r="B14" s="2" t="s">
        <v>413</v>
      </c>
      <c r="C14" s="2" t="s">
        <v>414</v>
      </c>
      <c r="D14" s="2" t="s">
        <v>119</v>
      </c>
      <c r="E14" s="2" t="s">
        <v>211</v>
      </c>
      <c r="F14" s="2" t="s">
        <v>212</v>
      </c>
      <c r="G14" s="2" t="s">
        <v>213</v>
      </c>
      <c r="H14" s="3" t="s">
        <v>415</v>
      </c>
      <c r="I14" s="12"/>
      <c r="J14" s="31" t="s">
        <v>53</v>
      </c>
      <c r="K14" s="102">
        <f>'03_Worked_Example'!R13</f>
        <v>2.9750000000000001</v>
      </c>
      <c r="L14" s="103">
        <f>'03_Worked_Example'!S13</f>
        <v>4.5</v>
      </c>
      <c r="M14" s="12"/>
      <c r="N14" s="12"/>
      <c r="O14" s="12"/>
      <c r="P14" s="12"/>
      <c r="Q14" s="12"/>
      <c r="R14" s="12"/>
      <c r="S14" s="12"/>
      <c r="T14" s="12"/>
      <c r="U14" s="12"/>
      <c r="V14" s="12"/>
      <c r="W14" s="12"/>
    </row>
    <row r="15" spans="1:23" ht="24" customHeight="1">
      <c r="A15" s="13" t="s">
        <v>53</v>
      </c>
      <c r="B15" s="102">
        <f>'03_Worked_Example'!R13</f>
        <v>2.9750000000000001</v>
      </c>
      <c r="C15" s="102">
        <f>'03_Worked_Example'!S13</f>
        <v>4.5</v>
      </c>
      <c r="D15" s="102">
        <f>'03_Worked_Example'!T13</f>
        <v>1.5249999999999999</v>
      </c>
      <c r="E15" s="104">
        <f>'03_Worked_Example'!U13</f>
        <v>5</v>
      </c>
      <c r="F15" s="104">
        <f>'03_Worked_Example'!V13</f>
        <v>4</v>
      </c>
      <c r="G15" s="105">
        <f>'03_Worked_Example'!W13</f>
        <v>27.450000000000003</v>
      </c>
      <c r="H15" s="16" t="s">
        <v>416</v>
      </c>
      <c r="I15" s="12"/>
      <c r="J15" s="35" t="s">
        <v>56</v>
      </c>
      <c r="K15" s="106">
        <f>'03_Worked_Example'!R14</f>
        <v>2.3250000000000002</v>
      </c>
      <c r="L15" s="107">
        <f>'03_Worked_Example'!S14</f>
        <v>4.1899999999999995</v>
      </c>
      <c r="M15" s="12"/>
      <c r="N15" s="12"/>
      <c r="O15" s="12"/>
      <c r="P15" s="12"/>
      <c r="Q15" s="12"/>
      <c r="R15" s="12"/>
      <c r="S15" s="12"/>
      <c r="T15" s="12"/>
      <c r="U15" s="12"/>
      <c r="V15" s="12"/>
      <c r="W15" s="12"/>
    </row>
    <row r="16" spans="1:23" ht="24" customHeight="1">
      <c r="A16" s="17" t="s">
        <v>56</v>
      </c>
      <c r="B16" s="106">
        <f>'03_Worked_Example'!R14</f>
        <v>2.3250000000000002</v>
      </c>
      <c r="C16" s="106">
        <f>'03_Worked_Example'!S14</f>
        <v>4.1899999999999995</v>
      </c>
      <c r="D16" s="106">
        <f>'03_Worked_Example'!T14</f>
        <v>1.8649999999999993</v>
      </c>
      <c r="E16" s="46">
        <f>'03_Worked_Example'!U14</f>
        <v>5</v>
      </c>
      <c r="F16" s="46">
        <f>'03_Worked_Example'!V14</f>
        <v>5</v>
      </c>
      <c r="G16" s="108">
        <f>'03_Worked_Example'!W14</f>
        <v>41.962499999999977</v>
      </c>
      <c r="H16" s="20" t="s">
        <v>417</v>
      </c>
      <c r="I16" s="12"/>
      <c r="J16" s="35" t="s">
        <v>59</v>
      </c>
      <c r="K16" s="106">
        <f>'03_Worked_Example'!R15</f>
        <v>2.25</v>
      </c>
      <c r="L16" s="107">
        <f>'03_Worked_Example'!S15</f>
        <v>4.5</v>
      </c>
      <c r="M16" s="12"/>
      <c r="N16" s="12"/>
      <c r="O16" s="12"/>
      <c r="P16" s="12"/>
      <c r="Q16" s="12"/>
      <c r="R16" s="12"/>
      <c r="S16" s="12"/>
      <c r="T16" s="12"/>
      <c r="U16" s="12"/>
      <c r="V16" s="12"/>
      <c r="W16" s="12"/>
    </row>
    <row r="17" spans="1:23" ht="24" customHeight="1">
      <c r="A17" s="17" t="s">
        <v>59</v>
      </c>
      <c r="B17" s="106">
        <f>'03_Worked_Example'!R15</f>
        <v>2.25</v>
      </c>
      <c r="C17" s="106">
        <f>'03_Worked_Example'!S15</f>
        <v>4.5</v>
      </c>
      <c r="D17" s="106">
        <f>'03_Worked_Example'!T15</f>
        <v>2.25</v>
      </c>
      <c r="E17" s="46">
        <f>'03_Worked_Example'!U15</f>
        <v>5</v>
      </c>
      <c r="F17" s="46">
        <f>'03_Worked_Example'!V15</f>
        <v>5</v>
      </c>
      <c r="G17" s="108">
        <f>'03_Worked_Example'!W15</f>
        <v>53.437500000000007</v>
      </c>
      <c r="H17" s="20" t="s">
        <v>418</v>
      </c>
      <c r="I17" s="12"/>
      <c r="J17" s="35" t="s">
        <v>62</v>
      </c>
      <c r="K17" s="106">
        <f>'03_Worked_Example'!R16</f>
        <v>3.125</v>
      </c>
      <c r="L17" s="107">
        <f>'03_Worked_Example'!S16</f>
        <v>4.3499999999999996</v>
      </c>
      <c r="M17" s="12"/>
      <c r="N17" s="12"/>
      <c r="O17" s="12"/>
      <c r="P17" s="12"/>
      <c r="Q17" s="12"/>
      <c r="R17" s="12"/>
      <c r="S17" s="12"/>
      <c r="T17" s="12"/>
      <c r="U17" s="12"/>
      <c r="V17" s="12"/>
      <c r="W17" s="12"/>
    </row>
    <row r="18" spans="1:23" ht="24" customHeight="1">
      <c r="A18" s="17" t="s">
        <v>62</v>
      </c>
      <c r="B18" s="106">
        <f>'03_Worked_Example'!R16</f>
        <v>3.125</v>
      </c>
      <c r="C18" s="106">
        <f>'03_Worked_Example'!S16</f>
        <v>4.3499999999999996</v>
      </c>
      <c r="D18" s="106">
        <f>'03_Worked_Example'!T16</f>
        <v>1.2249999999999996</v>
      </c>
      <c r="E18" s="46">
        <f>'03_Worked_Example'!U16</f>
        <v>4</v>
      </c>
      <c r="F18" s="46">
        <f>'03_Worked_Example'!V16</f>
        <v>3</v>
      </c>
      <c r="G18" s="108">
        <f>'03_Worked_Example'!W16</f>
        <v>13.229999999999997</v>
      </c>
      <c r="H18" s="20" t="s">
        <v>419</v>
      </c>
      <c r="I18" s="12"/>
      <c r="J18" s="35" t="s">
        <v>65</v>
      </c>
      <c r="K18" s="106">
        <f>'03_Worked_Example'!R17</f>
        <v>2.6</v>
      </c>
      <c r="L18" s="107">
        <f>'03_Worked_Example'!S17</f>
        <v>4.2349999999999994</v>
      </c>
      <c r="M18" s="12"/>
      <c r="N18" s="12"/>
      <c r="O18" s="12"/>
      <c r="P18" s="12"/>
      <c r="Q18" s="12"/>
      <c r="R18" s="12"/>
      <c r="S18" s="12"/>
      <c r="T18" s="12"/>
      <c r="U18" s="12"/>
      <c r="V18" s="12"/>
      <c r="W18" s="12"/>
    </row>
    <row r="19" spans="1:23" ht="24" customHeight="1">
      <c r="A19" s="17" t="s">
        <v>65</v>
      </c>
      <c r="B19" s="106">
        <f>'03_Worked_Example'!R17</f>
        <v>2.6</v>
      </c>
      <c r="C19" s="106">
        <f>'03_Worked_Example'!S17</f>
        <v>4.2349999999999994</v>
      </c>
      <c r="D19" s="106">
        <f>'03_Worked_Example'!T17</f>
        <v>1.6349999999999993</v>
      </c>
      <c r="E19" s="46">
        <f>'03_Worked_Example'!U17</f>
        <v>5</v>
      </c>
      <c r="F19" s="46">
        <f>'03_Worked_Example'!V17</f>
        <v>5</v>
      </c>
      <c r="G19" s="108">
        <f>'03_Worked_Example'!W17</f>
        <v>36.787499999999987</v>
      </c>
      <c r="H19" s="20" t="s">
        <v>420</v>
      </c>
      <c r="I19" s="12"/>
      <c r="J19" s="35" t="s">
        <v>68</v>
      </c>
      <c r="K19" s="106">
        <f>'03_Worked_Example'!R18</f>
        <v>2.5750000000000002</v>
      </c>
      <c r="L19" s="107">
        <f>'03_Worked_Example'!S18</f>
        <v>4.1100000000000003</v>
      </c>
      <c r="M19" s="12"/>
      <c r="N19" s="12"/>
      <c r="O19" s="12"/>
      <c r="P19" s="12"/>
      <c r="Q19" s="12"/>
      <c r="R19" s="12"/>
      <c r="S19" s="12"/>
      <c r="T19" s="12"/>
      <c r="U19" s="12"/>
      <c r="V19" s="12"/>
      <c r="W19" s="12"/>
    </row>
    <row r="20" spans="1:23" ht="24" customHeight="1">
      <c r="A20" s="17" t="s">
        <v>68</v>
      </c>
      <c r="B20" s="106">
        <f>'03_Worked_Example'!R18</f>
        <v>2.5750000000000002</v>
      </c>
      <c r="C20" s="106">
        <f>'03_Worked_Example'!S18</f>
        <v>4.1100000000000003</v>
      </c>
      <c r="D20" s="106">
        <f>'03_Worked_Example'!T18</f>
        <v>1.5350000000000001</v>
      </c>
      <c r="E20" s="46">
        <f>'03_Worked_Example'!U18</f>
        <v>5</v>
      </c>
      <c r="F20" s="46">
        <f>'03_Worked_Example'!V18</f>
        <v>5</v>
      </c>
      <c r="G20" s="108">
        <f>'03_Worked_Example'!W18</f>
        <v>34.537500000000001</v>
      </c>
      <c r="H20" s="20" t="s">
        <v>421</v>
      </c>
      <c r="I20" s="12"/>
      <c r="J20" s="42" t="s">
        <v>71</v>
      </c>
      <c r="K20" s="109">
        <f>'03_Worked_Example'!R19</f>
        <v>2.2250000000000001</v>
      </c>
      <c r="L20" s="110">
        <f>'03_Worked_Example'!S19</f>
        <v>4.4599999999999991</v>
      </c>
      <c r="M20" s="12"/>
      <c r="N20" s="12"/>
      <c r="O20" s="12"/>
      <c r="P20" s="12"/>
      <c r="Q20" s="12"/>
      <c r="R20" s="12"/>
      <c r="S20" s="12"/>
      <c r="T20" s="12"/>
      <c r="U20" s="12"/>
      <c r="V20" s="12"/>
      <c r="W20" s="12"/>
    </row>
    <row r="21" spans="1:23" ht="24" customHeight="1">
      <c r="A21" s="21" t="s">
        <v>71</v>
      </c>
      <c r="B21" s="109">
        <f>'03_Worked_Example'!R19</f>
        <v>2.2250000000000001</v>
      </c>
      <c r="C21" s="109">
        <f>'03_Worked_Example'!S19</f>
        <v>4.4599999999999991</v>
      </c>
      <c r="D21" s="109">
        <f>'03_Worked_Example'!T19</f>
        <v>2.234999999999999</v>
      </c>
      <c r="E21" s="111">
        <f>'03_Worked_Example'!U19</f>
        <v>5</v>
      </c>
      <c r="F21" s="111">
        <f>'03_Worked_Example'!V19</f>
        <v>5</v>
      </c>
      <c r="G21" s="112">
        <f>'03_Worked_Example'!W19</f>
        <v>55.874999999999972</v>
      </c>
      <c r="H21" s="24" t="s">
        <v>422</v>
      </c>
      <c r="I21" s="12"/>
      <c r="J21" s="12"/>
      <c r="K21" s="12"/>
      <c r="L21" s="12"/>
      <c r="M21" s="12"/>
      <c r="N21" s="12"/>
      <c r="O21" s="12"/>
      <c r="P21" s="12"/>
      <c r="Q21" s="12"/>
      <c r="R21" s="12"/>
      <c r="S21" s="12"/>
      <c r="T21" s="12"/>
      <c r="U21" s="12"/>
      <c r="V21" s="12"/>
      <c r="W21" s="12"/>
    </row>
    <row r="22" spans="1:23">
      <c r="A22" s="12"/>
      <c r="B22" s="12"/>
      <c r="C22" s="12"/>
      <c r="D22" s="12"/>
      <c r="E22" s="12"/>
      <c r="F22" s="12"/>
      <c r="G22" s="12"/>
      <c r="H22" s="12"/>
      <c r="I22" s="12"/>
      <c r="J22" s="12"/>
      <c r="K22" s="12"/>
      <c r="L22" s="12"/>
      <c r="M22" s="12"/>
      <c r="N22" s="12"/>
      <c r="O22" s="12"/>
      <c r="P22" s="12"/>
      <c r="Q22" s="12"/>
      <c r="R22" s="12"/>
      <c r="S22" s="12"/>
      <c r="T22" s="12"/>
      <c r="U22" s="12"/>
      <c r="V22" s="12"/>
      <c r="W22" s="12"/>
    </row>
    <row r="23" spans="1:23">
      <c r="A23" s="12"/>
      <c r="B23" s="12"/>
      <c r="C23" s="12"/>
      <c r="D23" s="12"/>
      <c r="E23" s="12"/>
      <c r="F23" s="12"/>
      <c r="G23" s="12"/>
      <c r="H23" s="12"/>
      <c r="I23" s="12"/>
      <c r="J23" s="12"/>
      <c r="K23" s="12"/>
      <c r="L23" s="12"/>
      <c r="M23" s="12"/>
      <c r="N23" s="12"/>
      <c r="O23" s="12"/>
      <c r="P23" s="12"/>
      <c r="Q23" s="12"/>
      <c r="R23" s="12"/>
      <c r="S23" s="12"/>
      <c r="T23" s="12"/>
      <c r="U23" s="12"/>
      <c r="V23" s="12"/>
      <c r="W23" s="12"/>
    </row>
    <row r="24" spans="1:23" ht="16" customHeight="1">
      <c r="A24" s="122" t="s">
        <v>423</v>
      </c>
      <c r="B24" s="122"/>
      <c r="C24" s="122"/>
      <c r="D24" s="122"/>
      <c r="E24" s="122"/>
      <c r="F24" s="122"/>
      <c r="G24" s="122"/>
      <c r="H24" s="122"/>
      <c r="I24" s="12"/>
      <c r="J24" s="12"/>
      <c r="K24" s="12"/>
      <c r="L24" s="12"/>
      <c r="M24" s="12"/>
      <c r="N24" s="12"/>
      <c r="O24" s="12"/>
      <c r="P24" s="12"/>
      <c r="Q24" s="12"/>
      <c r="R24" s="12"/>
      <c r="S24" s="12"/>
      <c r="T24" s="12"/>
      <c r="U24" s="12"/>
      <c r="V24" s="12"/>
      <c r="W24" s="12"/>
    </row>
    <row r="25" spans="1:23" ht="22.65" customHeight="1">
      <c r="A25" s="132" t="s">
        <v>424</v>
      </c>
      <c r="B25" s="133"/>
      <c r="C25" s="133" t="s">
        <v>425</v>
      </c>
      <c r="D25" s="133"/>
      <c r="E25" s="133"/>
      <c r="F25" s="133" t="s">
        <v>426</v>
      </c>
      <c r="G25" s="133"/>
      <c r="H25" s="134"/>
      <c r="I25" s="12"/>
      <c r="J25" s="12"/>
      <c r="K25" s="12"/>
      <c r="L25" s="12"/>
      <c r="M25" s="12"/>
      <c r="N25" s="12"/>
      <c r="O25" s="12"/>
      <c r="P25" s="12"/>
      <c r="Q25" s="12"/>
      <c r="R25" s="12"/>
      <c r="S25" s="12"/>
      <c r="T25" s="12"/>
      <c r="U25" s="12"/>
      <c r="V25" s="12"/>
      <c r="W25" s="12"/>
    </row>
    <row r="26" spans="1:23" ht="26" customHeight="1">
      <c r="A26" s="135" t="s">
        <v>427</v>
      </c>
      <c r="B26" s="136"/>
      <c r="C26" s="137" t="s">
        <v>428</v>
      </c>
      <c r="D26" s="137"/>
      <c r="E26" s="137"/>
      <c r="F26" s="137" t="s">
        <v>429</v>
      </c>
      <c r="G26" s="137"/>
      <c r="H26" s="138"/>
      <c r="I26" s="12"/>
      <c r="J26" s="12"/>
      <c r="K26" s="12"/>
      <c r="L26" s="12"/>
      <c r="M26" s="12"/>
      <c r="N26" s="12"/>
      <c r="O26" s="12"/>
      <c r="P26" s="12"/>
      <c r="Q26" s="12"/>
      <c r="R26" s="12"/>
      <c r="S26" s="12"/>
      <c r="T26" s="12"/>
      <c r="U26" s="12"/>
      <c r="V26" s="12"/>
      <c r="W26" s="12"/>
    </row>
    <row r="27" spans="1:23" ht="26" customHeight="1">
      <c r="A27" s="139" t="s">
        <v>430</v>
      </c>
      <c r="B27" s="140"/>
      <c r="C27" s="141" t="s">
        <v>431</v>
      </c>
      <c r="D27" s="141"/>
      <c r="E27" s="141"/>
      <c r="F27" s="141" t="s">
        <v>432</v>
      </c>
      <c r="G27" s="141"/>
      <c r="H27" s="142"/>
      <c r="I27" s="12"/>
      <c r="J27" s="12"/>
      <c r="K27" s="12"/>
      <c r="L27" s="12"/>
      <c r="M27" s="12"/>
      <c r="N27" s="12"/>
      <c r="O27" s="12"/>
      <c r="P27" s="12"/>
      <c r="Q27" s="12"/>
      <c r="R27" s="12"/>
      <c r="S27" s="12"/>
      <c r="T27" s="12"/>
      <c r="U27" s="12"/>
      <c r="V27" s="12"/>
      <c r="W27" s="12"/>
    </row>
    <row r="28" spans="1:23" ht="26" customHeight="1">
      <c r="A28" s="139" t="s">
        <v>433</v>
      </c>
      <c r="B28" s="140"/>
      <c r="C28" s="141" t="s">
        <v>434</v>
      </c>
      <c r="D28" s="141"/>
      <c r="E28" s="141"/>
      <c r="F28" s="141" t="s">
        <v>435</v>
      </c>
      <c r="G28" s="141"/>
      <c r="H28" s="142"/>
      <c r="I28" s="12"/>
      <c r="J28" s="12"/>
      <c r="K28" s="12"/>
      <c r="L28" s="12"/>
      <c r="M28" s="12"/>
      <c r="N28" s="12"/>
      <c r="O28" s="12"/>
      <c r="P28" s="12"/>
      <c r="Q28" s="12"/>
      <c r="R28" s="12"/>
      <c r="S28" s="12"/>
      <c r="T28" s="12"/>
      <c r="U28" s="12"/>
      <c r="V28" s="12"/>
      <c r="W28" s="12"/>
    </row>
    <row r="29" spans="1:23" ht="26" customHeight="1">
      <c r="A29" s="139" t="s">
        <v>436</v>
      </c>
      <c r="B29" s="140"/>
      <c r="C29" s="141" t="s">
        <v>437</v>
      </c>
      <c r="D29" s="141"/>
      <c r="E29" s="141"/>
      <c r="F29" s="141" t="s">
        <v>438</v>
      </c>
      <c r="G29" s="141"/>
      <c r="H29" s="142"/>
      <c r="I29" s="12"/>
      <c r="J29" s="12"/>
      <c r="K29" s="12"/>
      <c r="L29" s="12"/>
      <c r="M29" s="12"/>
      <c r="N29" s="12"/>
      <c r="O29" s="12"/>
      <c r="P29" s="12"/>
      <c r="Q29" s="12"/>
      <c r="R29" s="12"/>
      <c r="S29" s="12"/>
      <c r="T29" s="12"/>
      <c r="U29" s="12"/>
      <c r="V29" s="12"/>
      <c r="W29" s="12"/>
    </row>
    <row r="30" spans="1:23" ht="26" customHeight="1">
      <c r="A30" s="139" t="s">
        <v>439</v>
      </c>
      <c r="B30" s="140"/>
      <c r="C30" s="141" t="s">
        <v>440</v>
      </c>
      <c r="D30" s="141"/>
      <c r="E30" s="141"/>
      <c r="F30" s="141" t="s">
        <v>441</v>
      </c>
      <c r="G30" s="141"/>
      <c r="H30" s="142"/>
      <c r="I30" s="12"/>
      <c r="J30" s="12"/>
      <c r="K30" s="12"/>
      <c r="L30" s="12"/>
      <c r="M30" s="12"/>
      <c r="N30" s="12"/>
      <c r="O30" s="12"/>
      <c r="P30" s="12"/>
      <c r="Q30" s="12"/>
      <c r="R30" s="12"/>
      <c r="S30" s="12"/>
      <c r="T30" s="12"/>
      <c r="U30" s="12"/>
      <c r="V30" s="12"/>
      <c r="W30" s="12"/>
    </row>
    <row r="31" spans="1:23" ht="26" customHeight="1">
      <c r="A31" s="143" t="s">
        <v>442</v>
      </c>
      <c r="B31" s="144"/>
      <c r="C31" s="145" t="s">
        <v>443</v>
      </c>
      <c r="D31" s="145"/>
      <c r="E31" s="145"/>
      <c r="F31" s="145" t="s">
        <v>444</v>
      </c>
      <c r="G31" s="145"/>
      <c r="H31" s="146"/>
      <c r="I31" s="12"/>
      <c r="J31" s="12"/>
      <c r="K31" s="12"/>
      <c r="L31" s="12"/>
      <c r="M31" s="12"/>
      <c r="N31" s="12"/>
      <c r="O31" s="12"/>
      <c r="P31" s="12"/>
      <c r="Q31" s="12"/>
      <c r="R31" s="12"/>
      <c r="S31" s="12"/>
      <c r="T31" s="12"/>
      <c r="U31" s="12"/>
      <c r="V31" s="12"/>
      <c r="W31" s="12"/>
    </row>
    <row r="32" spans="1:23">
      <c r="A32" s="12"/>
      <c r="B32" s="12"/>
      <c r="C32" s="12"/>
      <c r="D32" s="12"/>
      <c r="E32" s="12"/>
      <c r="F32" s="12"/>
      <c r="G32" s="12"/>
      <c r="H32" s="12"/>
      <c r="I32" s="12"/>
      <c r="J32" s="12"/>
      <c r="K32" s="12"/>
      <c r="L32" s="12"/>
      <c r="M32" s="12"/>
      <c r="N32" s="12"/>
      <c r="O32" s="12"/>
      <c r="P32" s="12"/>
      <c r="Q32" s="12"/>
      <c r="R32" s="12"/>
      <c r="S32" s="12"/>
      <c r="T32" s="12"/>
      <c r="U32" s="12"/>
      <c r="V32" s="12"/>
      <c r="W32" s="12"/>
    </row>
    <row r="33" spans="1:23">
      <c r="A33" s="12"/>
      <c r="B33" s="12"/>
      <c r="C33" s="12"/>
      <c r="D33" s="12"/>
      <c r="E33" s="12"/>
      <c r="F33" s="12"/>
      <c r="G33" s="12"/>
      <c r="H33" s="12"/>
      <c r="I33" s="12"/>
      <c r="J33" s="12"/>
      <c r="K33" s="12"/>
      <c r="L33" s="12"/>
      <c r="M33" s="12"/>
      <c r="N33" s="12"/>
      <c r="O33" s="12"/>
      <c r="P33" s="12"/>
      <c r="Q33" s="12"/>
      <c r="R33" s="12"/>
      <c r="S33" s="12"/>
      <c r="T33" s="12"/>
      <c r="U33" s="12"/>
      <c r="V33" s="12"/>
      <c r="W33" s="12"/>
    </row>
    <row r="34" spans="1:23" ht="16" customHeight="1">
      <c r="A34" s="122" t="s">
        <v>445</v>
      </c>
      <c r="B34" s="122"/>
      <c r="C34" s="122"/>
      <c r="D34" s="122"/>
      <c r="E34" s="122"/>
      <c r="F34" s="122"/>
      <c r="G34" s="122"/>
      <c r="H34" s="122"/>
      <c r="I34" s="12"/>
      <c r="J34" s="12"/>
      <c r="K34" s="12"/>
      <c r="L34" s="12"/>
      <c r="M34" s="12"/>
      <c r="N34" s="12"/>
      <c r="O34" s="12"/>
      <c r="P34" s="12"/>
      <c r="Q34" s="12"/>
      <c r="R34" s="12"/>
      <c r="S34" s="12"/>
      <c r="T34" s="12"/>
      <c r="U34" s="12"/>
      <c r="V34" s="12"/>
      <c r="W34" s="12"/>
    </row>
    <row r="35" spans="1:23" ht="22.65" customHeight="1">
      <c r="A35" s="1" t="s">
        <v>362</v>
      </c>
      <c r="B35" s="133" t="s">
        <v>363</v>
      </c>
      <c r="C35" s="133"/>
      <c r="D35" s="133"/>
      <c r="E35" s="133" t="s">
        <v>366</v>
      </c>
      <c r="F35" s="133"/>
      <c r="G35" s="133" t="s">
        <v>365</v>
      </c>
      <c r="H35" s="134"/>
      <c r="I35" s="12"/>
      <c r="J35" s="12"/>
      <c r="K35" s="12"/>
      <c r="L35" s="12"/>
      <c r="M35" s="12"/>
      <c r="N35" s="12"/>
      <c r="O35" s="12"/>
      <c r="P35" s="12"/>
      <c r="Q35" s="12"/>
      <c r="R35" s="12"/>
      <c r="S35" s="12"/>
      <c r="T35" s="12"/>
      <c r="U35" s="12"/>
      <c r="V35" s="12"/>
      <c r="W35" s="12"/>
    </row>
    <row r="36" spans="1:23" ht="25.4" customHeight="1">
      <c r="A36" s="78">
        <v>1</v>
      </c>
      <c r="B36" s="137" t="s">
        <v>374</v>
      </c>
      <c r="C36" s="137"/>
      <c r="D36" s="137"/>
      <c r="E36" s="190">
        <v>280</v>
      </c>
      <c r="F36" s="190"/>
      <c r="G36" s="137" t="s">
        <v>446</v>
      </c>
      <c r="H36" s="138"/>
      <c r="I36" s="12"/>
      <c r="J36" s="12"/>
      <c r="K36" s="12"/>
      <c r="L36" s="12"/>
      <c r="M36" s="12"/>
      <c r="N36" s="12"/>
      <c r="O36" s="12"/>
      <c r="P36" s="12"/>
      <c r="Q36" s="12"/>
      <c r="R36" s="12"/>
      <c r="S36" s="12"/>
      <c r="T36" s="12"/>
      <c r="U36" s="12"/>
      <c r="V36" s="12"/>
      <c r="W36" s="12"/>
    </row>
    <row r="37" spans="1:23" ht="25.4" customHeight="1">
      <c r="A37" s="79">
        <v>2</v>
      </c>
      <c r="B37" s="141" t="s">
        <v>379</v>
      </c>
      <c r="C37" s="141"/>
      <c r="D37" s="141"/>
      <c r="E37" s="191">
        <v>180</v>
      </c>
      <c r="F37" s="191"/>
      <c r="G37" s="141" t="s">
        <v>447</v>
      </c>
      <c r="H37" s="142"/>
      <c r="I37" s="12"/>
      <c r="J37" s="12"/>
      <c r="K37" s="12"/>
      <c r="L37" s="12"/>
      <c r="M37" s="12"/>
      <c r="N37" s="12"/>
      <c r="O37" s="12"/>
      <c r="P37" s="12"/>
      <c r="Q37" s="12"/>
      <c r="R37" s="12"/>
      <c r="S37" s="12"/>
      <c r="T37" s="12"/>
      <c r="U37" s="12"/>
      <c r="V37" s="12"/>
      <c r="W37" s="12"/>
    </row>
    <row r="38" spans="1:23" ht="25.4" customHeight="1">
      <c r="A38" s="79">
        <v>3</v>
      </c>
      <c r="B38" s="141" t="s">
        <v>369</v>
      </c>
      <c r="C38" s="141"/>
      <c r="D38" s="141"/>
      <c r="E38" s="191">
        <v>120</v>
      </c>
      <c r="F38" s="191"/>
      <c r="G38" s="141" t="s">
        <v>448</v>
      </c>
      <c r="H38" s="142"/>
      <c r="I38" s="12"/>
      <c r="J38" s="12"/>
      <c r="K38" s="12"/>
      <c r="L38" s="12"/>
      <c r="M38" s="12"/>
      <c r="N38" s="12"/>
      <c r="O38" s="12"/>
      <c r="P38" s="12"/>
      <c r="Q38" s="12"/>
      <c r="R38" s="12"/>
      <c r="S38" s="12"/>
      <c r="T38" s="12"/>
      <c r="U38" s="12"/>
      <c r="V38" s="12"/>
      <c r="W38" s="12"/>
    </row>
    <row r="39" spans="1:23" ht="25.4" customHeight="1">
      <c r="A39" s="79">
        <v>4</v>
      </c>
      <c r="B39" s="141" t="s">
        <v>384</v>
      </c>
      <c r="C39" s="141"/>
      <c r="D39" s="141"/>
      <c r="E39" s="191">
        <v>110</v>
      </c>
      <c r="F39" s="191"/>
      <c r="G39" s="141" t="s">
        <v>449</v>
      </c>
      <c r="H39" s="142"/>
      <c r="I39" s="12"/>
      <c r="J39" s="12"/>
      <c r="K39" s="12"/>
      <c r="L39" s="12"/>
      <c r="M39" s="12"/>
      <c r="N39" s="12"/>
      <c r="O39" s="12"/>
      <c r="P39" s="12"/>
      <c r="Q39" s="12"/>
      <c r="R39" s="12"/>
      <c r="S39" s="12"/>
      <c r="T39" s="12"/>
      <c r="U39" s="12"/>
      <c r="V39" s="12"/>
      <c r="W39" s="12"/>
    </row>
    <row r="40" spans="1:23" ht="25.4" customHeight="1">
      <c r="A40" s="79">
        <v>5</v>
      </c>
      <c r="B40" s="141" t="s">
        <v>389</v>
      </c>
      <c r="C40" s="141"/>
      <c r="D40" s="141"/>
      <c r="E40" s="191">
        <v>60</v>
      </c>
      <c r="F40" s="191"/>
      <c r="G40" s="141" t="s">
        <v>450</v>
      </c>
      <c r="H40" s="142"/>
      <c r="I40" s="12"/>
      <c r="J40" s="12"/>
      <c r="K40" s="12"/>
      <c r="L40" s="12"/>
      <c r="M40" s="12"/>
      <c r="N40" s="12"/>
      <c r="O40" s="12"/>
      <c r="P40" s="12"/>
      <c r="Q40" s="12"/>
      <c r="R40" s="12"/>
      <c r="S40" s="12"/>
      <c r="T40" s="12"/>
      <c r="U40" s="12"/>
      <c r="V40" s="12"/>
      <c r="W40" s="12"/>
    </row>
    <row r="41" spans="1:23" ht="25.4" customHeight="1">
      <c r="A41" s="79">
        <v>6</v>
      </c>
      <c r="B41" s="141" t="s">
        <v>394</v>
      </c>
      <c r="C41" s="141"/>
      <c r="D41" s="141"/>
      <c r="E41" s="191">
        <v>70</v>
      </c>
      <c r="F41" s="191"/>
      <c r="G41" s="141" t="s">
        <v>451</v>
      </c>
      <c r="H41" s="142"/>
      <c r="I41" s="12"/>
      <c r="J41" s="1" t="s">
        <v>194</v>
      </c>
      <c r="K41" s="3" t="s">
        <v>213</v>
      </c>
      <c r="L41" s="12"/>
      <c r="M41" s="12"/>
      <c r="N41" s="12"/>
      <c r="O41" s="12"/>
      <c r="P41" s="12"/>
      <c r="Q41" s="12"/>
      <c r="R41" s="12"/>
      <c r="S41" s="12"/>
      <c r="T41" s="12"/>
      <c r="U41" s="12"/>
      <c r="V41" s="12"/>
      <c r="W41" s="12"/>
    </row>
    <row r="42" spans="1:23" ht="25.4" customHeight="1">
      <c r="A42" s="80">
        <v>7</v>
      </c>
      <c r="B42" s="145" t="s">
        <v>399</v>
      </c>
      <c r="C42" s="145"/>
      <c r="D42" s="145"/>
      <c r="E42" s="208">
        <v>30</v>
      </c>
      <c r="F42" s="208"/>
      <c r="G42" s="145" t="s">
        <v>452</v>
      </c>
      <c r="H42" s="146"/>
      <c r="I42" s="12"/>
      <c r="J42" s="31" t="s">
        <v>53</v>
      </c>
      <c r="K42" s="113">
        <f>'03_Worked_Example'!W13</f>
        <v>27.450000000000003</v>
      </c>
      <c r="L42" s="12"/>
      <c r="M42" s="12"/>
      <c r="N42" s="12"/>
      <c r="O42" s="12"/>
      <c r="P42" s="12"/>
      <c r="Q42" s="12"/>
      <c r="R42" s="12"/>
      <c r="S42" s="12"/>
      <c r="T42" s="12"/>
      <c r="U42" s="12"/>
      <c r="V42" s="12"/>
      <c r="W42" s="12"/>
    </row>
    <row r="43" spans="1:23">
      <c r="A43" s="12"/>
      <c r="B43" s="12"/>
      <c r="C43" s="12"/>
      <c r="D43" s="12"/>
      <c r="E43" s="12"/>
      <c r="F43" s="12"/>
      <c r="G43" s="12"/>
      <c r="H43" s="12"/>
      <c r="I43" s="12"/>
      <c r="J43" s="35" t="s">
        <v>56</v>
      </c>
      <c r="K43" s="114">
        <f>'03_Worked_Example'!W14</f>
        <v>41.962499999999977</v>
      </c>
      <c r="L43" s="12"/>
      <c r="M43" s="12"/>
      <c r="N43" s="12"/>
      <c r="O43" s="12"/>
      <c r="P43" s="12"/>
      <c r="Q43" s="12"/>
      <c r="R43" s="12"/>
      <c r="S43" s="12"/>
      <c r="T43" s="12"/>
      <c r="U43" s="12"/>
      <c r="V43" s="12"/>
      <c r="W43" s="12"/>
    </row>
    <row r="44" spans="1:23">
      <c r="A44" s="165" t="s">
        <v>453</v>
      </c>
      <c r="B44" s="166"/>
      <c r="C44" s="166"/>
      <c r="D44" s="166"/>
      <c r="E44" s="166"/>
      <c r="F44" s="166"/>
      <c r="G44" s="166"/>
      <c r="H44" s="167"/>
      <c r="I44" s="12"/>
      <c r="J44" s="35" t="s">
        <v>59</v>
      </c>
      <c r="K44" s="114">
        <f>'03_Worked_Example'!W15</f>
        <v>53.437500000000007</v>
      </c>
      <c r="L44" s="12"/>
      <c r="M44" s="12"/>
      <c r="N44" s="12"/>
      <c r="O44" s="12"/>
      <c r="P44" s="12"/>
      <c r="Q44" s="12"/>
      <c r="R44" s="12"/>
      <c r="S44" s="12"/>
      <c r="T44" s="12"/>
      <c r="U44" s="12"/>
      <c r="V44" s="12"/>
      <c r="W44" s="12"/>
    </row>
    <row r="45" spans="1:23">
      <c r="A45" s="171"/>
      <c r="B45" s="172"/>
      <c r="C45" s="172"/>
      <c r="D45" s="172"/>
      <c r="E45" s="172"/>
      <c r="F45" s="172"/>
      <c r="G45" s="172"/>
      <c r="H45" s="173"/>
      <c r="I45" s="12"/>
      <c r="J45" s="35" t="s">
        <v>62</v>
      </c>
      <c r="K45" s="114">
        <f>'03_Worked_Example'!W16</f>
        <v>13.229999999999997</v>
      </c>
      <c r="L45" s="12"/>
      <c r="M45" s="12"/>
      <c r="N45" s="12"/>
      <c r="O45" s="12"/>
      <c r="P45" s="12"/>
      <c r="Q45" s="12"/>
      <c r="R45" s="12"/>
      <c r="S45" s="12"/>
      <c r="T45" s="12"/>
      <c r="U45" s="12"/>
      <c r="V45" s="12"/>
      <c r="W45" s="12"/>
    </row>
    <row r="46" spans="1:23">
      <c r="A46" s="171"/>
      <c r="B46" s="172"/>
      <c r="C46" s="172"/>
      <c r="D46" s="172"/>
      <c r="E46" s="172"/>
      <c r="F46" s="172"/>
      <c r="G46" s="172"/>
      <c r="H46" s="173"/>
      <c r="I46" s="12"/>
      <c r="J46" s="35" t="s">
        <v>65</v>
      </c>
      <c r="K46" s="114">
        <f>'03_Worked_Example'!W17</f>
        <v>36.787499999999987</v>
      </c>
      <c r="L46" s="12"/>
      <c r="M46" s="12"/>
      <c r="N46" s="12"/>
      <c r="O46" s="12"/>
      <c r="P46" s="12"/>
      <c r="Q46" s="12"/>
      <c r="R46" s="12"/>
      <c r="S46" s="12"/>
      <c r="T46" s="12"/>
      <c r="U46" s="12"/>
      <c r="V46" s="12"/>
      <c r="W46" s="12"/>
    </row>
    <row r="47" spans="1:23">
      <c r="A47" s="168"/>
      <c r="B47" s="169"/>
      <c r="C47" s="169"/>
      <c r="D47" s="169"/>
      <c r="E47" s="169"/>
      <c r="F47" s="169"/>
      <c r="G47" s="169"/>
      <c r="H47" s="170"/>
      <c r="I47" s="12"/>
      <c r="J47" s="35" t="s">
        <v>68</v>
      </c>
      <c r="K47" s="114">
        <f>'03_Worked_Example'!W18</f>
        <v>34.537500000000001</v>
      </c>
      <c r="L47" s="12"/>
      <c r="M47" s="12"/>
      <c r="N47" s="12"/>
      <c r="O47" s="12"/>
      <c r="P47" s="12"/>
      <c r="Q47" s="12"/>
      <c r="R47" s="12"/>
      <c r="S47" s="12"/>
      <c r="T47" s="12"/>
      <c r="U47" s="12"/>
      <c r="V47" s="12"/>
      <c r="W47" s="12"/>
    </row>
    <row r="48" spans="1:23">
      <c r="A48" s="12"/>
      <c r="B48" s="12"/>
      <c r="C48" s="12"/>
      <c r="D48" s="12"/>
      <c r="E48" s="12"/>
      <c r="F48" s="12"/>
      <c r="G48" s="12"/>
      <c r="H48" s="12"/>
      <c r="I48" s="12"/>
      <c r="J48" s="42" t="s">
        <v>71</v>
      </c>
      <c r="K48" s="115">
        <f>'03_Worked_Example'!W19</f>
        <v>55.874999999999972</v>
      </c>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c r="A50" s="12"/>
      <c r="B50" s="12"/>
      <c r="C50" s="12"/>
      <c r="D50" s="12"/>
      <c r="E50" s="12"/>
      <c r="F50" s="12"/>
      <c r="G50" s="12"/>
      <c r="H50" s="12"/>
      <c r="I50" s="12"/>
      <c r="J50" s="12"/>
      <c r="K50" s="12"/>
      <c r="L50" s="12"/>
      <c r="M50" s="12"/>
      <c r="N50" s="12"/>
      <c r="O50" s="12"/>
      <c r="P50" s="12"/>
      <c r="Q50" s="12"/>
      <c r="R50" s="12"/>
      <c r="S50" s="12"/>
      <c r="T50" s="12"/>
      <c r="U50" s="12"/>
      <c r="V50" s="12"/>
      <c r="W50" s="12"/>
    </row>
    <row r="51" spans="1:23">
      <c r="A51" s="12"/>
      <c r="B51" s="12"/>
      <c r="C51" s="12"/>
      <c r="D51" s="12"/>
      <c r="E51" s="12"/>
      <c r="F51" s="12"/>
      <c r="G51" s="12"/>
      <c r="H51" s="12"/>
      <c r="I51" s="12"/>
      <c r="J51" s="12"/>
      <c r="K51" s="12"/>
      <c r="L51" s="12"/>
      <c r="M51" s="12"/>
      <c r="N51" s="12"/>
      <c r="O51" s="12"/>
      <c r="P51" s="12"/>
      <c r="Q51" s="12"/>
      <c r="R51" s="12"/>
      <c r="S51" s="12"/>
      <c r="T51" s="12"/>
      <c r="U51" s="12"/>
      <c r="V51" s="12"/>
      <c r="W51" s="12"/>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c r="A53" s="12"/>
      <c r="B53" s="12"/>
      <c r="C53" s="12"/>
      <c r="D53" s="12"/>
      <c r="E53" s="12"/>
      <c r="F53" s="12"/>
      <c r="G53" s="12"/>
      <c r="H53" s="12"/>
      <c r="I53" s="12"/>
      <c r="J53" s="12"/>
      <c r="K53" s="12"/>
      <c r="L53" s="12"/>
      <c r="M53" s="12"/>
      <c r="N53" s="12"/>
      <c r="O53" s="12"/>
      <c r="P53" s="12"/>
      <c r="Q53" s="12"/>
      <c r="R53" s="12"/>
      <c r="S53" s="12"/>
      <c r="T53" s="12"/>
      <c r="U53" s="12"/>
      <c r="V53" s="12"/>
      <c r="W53" s="1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ht="14" customHeight="1">
      <c r="A58" s="162" t="s">
        <v>454</v>
      </c>
      <c r="B58" s="162"/>
      <c r="C58" s="162"/>
      <c r="D58" s="162"/>
      <c r="E58" s="162"/>
      <c r="F58" s="162"/>
      <c r="G58" s="162"/>
      <c r="H58" s="162"/>
      <c r="I58" s="162"/>
      <c r="J58" s="162"/>
      <c r="K58" s="162"/>
      <c r="L58" s="162"/>
      <c r="M58" s="162"/>
      <c r="N58" s="162"/>
      <c r="O58" s="162"/>
      <c r="P58" s="162"/>
      <c r="Q58" s="162"/>
      <c r="R58" s="162"/>
      <c r="S58" s="16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sheetData>
  <mergeCells count="64">
    <mergeCell ref="A44:H47"/>
    <mergeCell ref="A58:S58"/>
    <mergeCell ref="B41:D41"/>
    <mergeCell ref="E41:F41"/>
    <mergeCell ref="G41:H41"/>
    <mergeCell ref="B42:D42"/>
    <mergeCell ref="E42:F42"/>
    <mergeCell ref="G42:H42"/>
    <mergeCell ref="B39:D39"/>
    <mergeCell ref="E39:F39"/>
    <mergeCell ref="G39:H39"/>
    <mergeCell ref="B40:D40"/>
    <mergeCell ref="E40:F40"/>
    <mergeCell ref="G40:H40"/>
    <mergeCell ref="B37:D37"/>
    <mergeCell ref="E37:F37"/>
    <mergeCell ref="G37:H37"/>
    <mergeCell ref="B38:D38"/>
    <mergeCell ref="E38:F38"/>
    <mergeCell ref="G38:H38"/>
    <mergeCell ref="A34:H34"/>
    <mergeCell ref="B35:D35"/>
    <mergeCell ref="E35:F35"/>
    <mergeCell ref="G35:H35"/>
    <mergeCell ref="B36:D36"/>
    <mergeCell ref="E36:F36"/>
    <mergeCell ref="G36:H36"/>
    <mergeCell ref="A30:B30"/>
    <mergeCell ref="C30:E30"/>
    <mergeCell ref="F30:H30"/>
    <mergeCell ref="A31:B31"/>
    <mergeCell ref="C31:E31"/>
    <mergeCell ref="F31:H31"/>
    <mergeCell ref="A28:B28"/>
    <mergeCell ref="C28:E28"/>
    <mergeCell ref="F28:H28"/>
    <mergeCell ref="A29:B29"/>
    <mergeCell ref="C29:E29"/>
    <mergeCell ref="F29:H29"/>
    <mergeCell ref="A26:B26"/>
    <mergeCell ref="C26:E26"/>
    <mergeCell ref="F26:H26"/>
    <mergeCell ref="A27:B27"/>
    <mergeCell ref="C27:E27"/>
    <mergeCell ref="F27:H27"/>
    <mergeCell ref="A13:H13"/>
    <mergeCell ref="A24:H24"/>
    <mergeCell ref="A25:B25"/>
    <mergeCell ref="C25:E25"/>
    <mergeCell ref="F25:H25"/>
    <mergeCell ref="A6:S6"/>
    <mergeCell ref="A8:D8"/>
    <mergeCell ref="A9:D11"/>
    <mergeCell ref="F8:I8"/>
    <mergeCell ref="F9:I11"/>
    <mergeCell ref="K8:N8"/>
    <mergeCell ref="K9:N11"/>
    <mergeCell ref="P8:S8"/>
    <mergeCell ref="P9:S11"/>
    <mergeCell ref="A1:S1"/>
    <mergeCell ref="A2:S2"/>
    <mergeCell ref="A3:I3"/>
    <mergeCell ref="J3:S3"/>
    <mergeCell ref="A5:S5"/>
  </mergeCells>
  <conditionalFormatting sqref="B15:C21">
    <cfRule type="colorScale" priority="1">
      <colorScale>
        <cfvo type="min"/>
        <cfvo type="percentile" val="50"/>
        <cfvo type="max"/>
        <color rgb="FFF7DEDE"/>
        <color rgb="FFFCECCB"/>
        <color rgb="FFDFF1E8"/>
      </colorScale>
    </cfRule>
  </conditionalFormatting>
  <conditionalFormatting sqref="D15:D21">
    <cfRule type="dataBar" priority="2">
      <dataBar>
        <cfvo type="min"/>
        <cfvo type="max"/>
        <color rgb="FFC88719"/>
      </dataBar>
    </cfRule>
  </conditionalFormatting>
  <conditionalFormatting sqref="G15:G21">
    <cfRule type="dataBar" priority="3">
      <dataBar>
        <cfvo type="min"/>
        <cfvo type="max"/>
        <color rgb="FF0F6B78"/>
      </dataBar>
    </cfRule>
  </conditionalFormatting>
  <conditionalFormatting sqref="D15:D21">
    <cfRule type="dataBar" priority="4">
      <dataBar>
        <cfvo type="min"/>
        <cfvo type="max"/>
        <color rgb="FFC88719"/>
      </dataBar>
      <extLst>
        <ext xmlns:x14="http://schemas.microsoft.com/office/spreadsheetml/2009/9/main" uri="{B025F937-C7B1-47D3-B67F-A62EFF666E3E}">
          <x14:id>{26D3EDE4-D46C-20AF-66A8-29E42C8838CF}</x14:id>
        </ext>
      </extLst>
    </cfRule>
  </conditionalFormatting>
  <conditionalFormatting sqref="G15:G21">
    <cfRule type="dataBar" priority="5">
      <dataBar>
        <cfvo type="min"/>
        <cfvo type="max"/>
        <color rgb="FF0F6B78"/>
      </dataBar>
      <extLst>
        <ext xmlns:x14="http://schemas.microsoft.com/office/spreadsheetml/2009/9/main" uri="{B025F937-C7B1-47D3-B67F-A62EFF666E3E}">
          <x14:id>{82C151B9-5DDD-163D-32FA-6DD0DB48E556}</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26D3EDE4-D46C-20AF-66A8-29E42C8838CF}">
            <x14:dataBar>
              <x14:cfvo type="min"/>
              <x14:cfvo type="max"/>
              <x14:negativeFillColor auto="1"/>
              <x14:axisColor auto="1"/>
            </x14:dataBar>
          </x14:cfRule>
          <xm:sqref>D15:D21</xm:sqref>
        </x14:conditionalFormatting>
        <x14:conditionalFormatting xmlns:xm="http://schemas.microsoft.com/office/excel/2006/main">
          <x14:cfRule type="dataBar" id="{82C151B9-5DDD-163D-32FA-6DD0DB48E556}">
            <x14:dataBar>
              <x14:cfvo type="min"/>
              <x14:cfvo type="max"/>
              <x14:negativeFillColor auto="1"/>
              <x14:axisColor auto="1"/>
            </x14:dataBar>
          </x14:cfRule>
          <xm:sqref>G15:G21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00_Read_Me</vt:lpstr>
      <vt:lpstr>01_Business_Case</vt:lpstr>
      <vt:lpstr>02_7S_Template</vt:lpstr>
      <vt:lpstr>03_Worked_Example</vt:lpstr>
      <vt:lpstr>04_Executive_Dashboard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2026-07-19T03:08:51Z</dcterms:modified>
</cp:coreProperties>
</file>